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300"/>
  </bookViews>
  <sheets>
    <sheet name=" 7-10" sheetId="18" r:id="rId1"/>
  </sheets>
  <definedNames>
    <definedName name="_xlnm.Print_Area" localSheetId="0">' 7-10'!$A$1:$U$187</definedName>
  </definedNames>
  <calcPr calcId="125725"/>
</workbook>
</file>

<file path=xl/calcChain.xml><?xml version="1.0" encoding="utf-8"?>
<calcChain xmlns="http://schemas.openxmlformats.org/spreadsheetml/2006/main">
  <c r="G154" i="18"/>
  <c r="G49"/>
  <c r="C109"/>
  <c r="G19"/>
  <c r="C19"/>
  <c r="C95" l="1"/>
  <c r="C185" l="1"/>
  <c r="G139"/>
  <c r="D139"/>
  <c r="D65"/>
  <c r="D49"/>
  <c r="E49"/>
  <c r="F49"/>
  <c r="H49"/>
  <c r="I49"/>
  <c r="J49"/>
  <c r="K49"/>
  <c r="L49"/>
  <c r="M49"/>
  <c r="N49"/>
  <c r="O49"/>
  <c r="P49"/>
  <c r="Q49"/>
  <c r="R49"/>
  <c r="S49"/>
  <c r="T49"/>
  <c r="U49"/>
  <c r="C49"/>
  <c r="E154" l="1"/>
  <c r="F154"/>
  <c r="H154"/>
  <c r="I154"/>
  <c r="J154"/>
  <c r="K154"/>
  <c r="L154"/>
  <c r="M154"/>
  <c r="N154"/>
  <c r="O154"/>
  <c r="P154"/>
  <c r="Q154"/>
  <c r="R154"/>
  <c r="S154"/>
  <c r="T154"/>
  <c r="U154"/>
  <c r="D154"/>
  <c r="D34" l="1"/>
  <c r="D35" s="1"/>
  <c r="D185"/>
  <c r="E185"/>
  <c r="F185"/>
  <c r="G185"/>
  <c r="H185"/>
  <c r="I185"/>
  <c r="J185"/>
  <c r="K185"/>
  <c r="L185"/>
  <c r="M185"/>
  <c r="N185"/>
  <c r="O185"/>
  <c r="P185"/>
  <c r="Q185"/>
  <c r="R185"/>
  <c r="S185"/>
  <c r="T185"/>
  <c r="U185"/>
  <c r="E65"/>
  <c r="F65"/>
  <c r="G65"/>
  <c r="H65"/>
  <c r="I65"/>
  <c r="J65"/>
  <c r="K65"/>
  <c r="L65"/>
  <c r="M65"/>
  <c r="N65"/>
  <c r="O65"/>
  <c r="P65"/>
  <c r="Q65"/>
  <c r="R65"/>
  <c r="S65"/>
  <c r="T65"/>
  <c r="U65"/>
  <c r="E34"/>
  <c r="F34"/>
  <c r="G34"/>
  <c r="H34"/>
  <c r="I34"/>
  <c r="J34"/>
  <c r="K34"/>
  <c r="L34"/>
  <c r="M34"/>
  <c r="N34"/>
  <c r="O34"/>
  <c r="P34"/>
  <c r="Q34"/>
  <c r="R34"/>
  <c r="S34"/>
  <c r="T34"/>
  <c r="U34"/>
  <c r="D124" l="1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G95"/>
  <c r="G96" s="1"/>
  <c r="D95"/>
  <c r="E95"/>
  <c r="F95"/>
  <c r="H95"/>
  <c r="I95"/>
  <c r="J95"/>
  <c r="K95"/>
  <c r="L95"/>
  <c r="M95"/>
  <c r="N95"/>
  <c r="O95"/>
  <c r="P95"/>
  <c r="Q95"/>
  <c r="R95"/>
  <c r="S95"/>
  <c r="T95"/>
  <c r="U95"/>
  <c r="G186"/>
  <c r="D186"/>
  <c r="C186"/>
  <c r="G79" l="1"/>
  <c r="C170" l="1"/>
  <c r="C139" l="1"/>
  <c r="E124"/>
  <c r="E125" s="1"/>
  <c r="F124"/>
  <c r="F125" s="1"/>
  <c r="G124"/>
  <c r="G125" s="1"/>
  <c r="H124"/>
  <c r="H125" s="1"/>
  <c r="I124"/>
  <c r="I125" s="1"/>
  <c r="J124"/>
  <c r="J125" s="1"/>
  <c r="K124"/>
  <c r="K125" s="1"/>
  <c r="L124"/>
  <c r="L125" s="1"/>
  <c r="M124"/>
  <c r="M125" s="1"/>
  <c r="N124"/>
  <c r="N125" s="1"/>
  <c r="O124"/>
  <c r="O125" s="1"/>
  <c r="P124"/>
  <c r="P125" s="1"/>
  <c r="Q124"/>
  <c r="Q125" s="1"/>
  <c r="R124"/>
  <c r="R125" s="1"/>
  <c r="S124"/>
  <c r="S125" s="1"/>
  <c r="T124"/>
  <c r="T125" s="1"/>
  <c r="U124"/>
  <c r="U125" s="1"/>
  <c r="D125"/>
  <c r="C96"/>
  <c r="D96"/>
  <c r="C80"/>
  <c r="E79"/>
  <c r="F79"/>
  <c r="H79"/>
  <c r="I79"/>
  <c r="J79"/>
  <c r="K79"/>
  <c r="L79"/>
  <c r="M79"/>
  <c r="N79"/>
  <c r="O79"/>
  <c r="P79"/>
  <c r="Q79"/>
  <c r="R79"/>
  <c r="S79"/>
  <c r="T79"/>
  <c r="U79"/>
  <c r="D79"/>
  <c r="D80" s="1"/>
  <c r="C20"/>
  <c r="C66"/>
  <c r="D19"/>
  <c r="D20" s="1"/>
  <c r="C125" l="1"/>
  <c r="D110" l="1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C110"/>
  <c r="E19" l="1"/>
  <c r="H139" l="1"/>
  <c r="H140" s="1"/>
  <c r="I139"/>
  <c r="J139"/>
  <c r="K139"/>
  <c r="L139"/>
  <c r="M139"/>
  <c r="N139"/>
  <c r="O139"/>
  <c r="P139"/>
  <c r="Q139"/>
  <c r="R139"/>
  <c r="S139"/>
  <c r="T139"/>
  <c r="U139"/>
  <c r="G140"/>
  <c r="F139"/>
  <c r="F140" s="1"/>
  <c r="E139"/>
  <c r="E140" s="1"/>
  <c r="D140"/>
  <c r="C140"/>
  <c r="E35" l="1"/>
  <c r="F35"/>
  <c r="G35"/>
  <c r="H35"/>
  <c r="I35"/>
  <c r="J35"/>
  <c r="K35"/>
  <c r="L35"/>
  <c r="M35"/>
  <c r="N35"/>
  <c r="O35"/>
  <c r="P35"/>
  <c r="Q35"/>
  <c r="R35"/>
  <c r="S35"/>
  <c r="T35"/>
  <c r="U35"/>
  <c r="C35"/>
  <c r="D50" l="1"/>
  <c r="C50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E186" l="1"/>
  <c r="F186"/>
  <c r="H186"/>
  <c r="I186"/>
  <c r="J186"/>
  <c r="K186"/>
  <c r="L186"/>
  <c r="M186"/>
  <c r="N186"/>
  <c r="O186"/>
  <c r="P186"/>
  <c r="Q186"/>
  <c r="R186"/>
  <c r="S186"/>
  <c r="T186"/>
  <c r="U186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D155"/>
  <c r="E155"/>
  <c r="F155"/>
  <c r="G155"/>
  <c r="H155"/>
  <c r="I155"/>
  <c r="J155"/>
  <c r="K155"/>
  <c r="L155"/>
  <c r="M155"/>
  <c r="N155"/>
  <c r="O155"/>
  <c r="P155"/>
  <c r="Q155"/>
  <c r="R155"/>
  <c r="S155"/>
  <c r="T155"/>
  <c r="U155"/>
  <c r="C155"/>
  <c r="C200" s="1"/>
  <c r="I140"/>
  <c r="J140"/>
  <c r="K140"/>
  <c r="L140"/>
  <c r="M140"/>
  <c r="N140"/>
  <c r="O140"/>
  <c r="P140"/>
  <c r="Q140"/>
  <c r="R140"/>
  <c r="S140"/>
  <c r="T140"/>
  <c r="U140"/>
  <c r="E96"/>
  <c r="F96"/>
  <c r="H96"/>
  <c r="I96"/>
  <c r="J96"/>
  <c r="K96"/>
  <c r="L96"/>
  <c r="M96"/>
  <c r="N96"/>
  <c r="O96"/>
  <c r="P96"/>
  <c r="Q96"/>
  <c r="R96"/>
  <c r="S96"/>
  <c r="T96"/>
  <c r="U96"/>
  <c r="E80"/>
  <c r="F80"/>
  <c r="G80"/>
  <c r="H80"/>
  <c r="I80"/>
  <c r="J80"/>
  <c r="K80"/>
  <c r="L80"/>
  <c r="M80"/>
  <c r="N80"/>
  <c r="O80"/>
  <c r="P80"/>
  <c r="Q80"/>
  <c r="R80"/>
  <c r="S80"/>
  <c r="T80"/>
  <c r="U80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E50"/>
  <c r="F50"/>
  <c r="G50"/>
  <c r="H50"/>
  <c r="I50"/>
  <c r="J50"/>
  <c r="K50"/>
  <c r="L50"/>
  <c r="M50"/>
  <c r="N50"/>
  <c r="O50"/>
  <c r="P50"/>
  <c r="Q50"/>
  <c r="R50"/>
  <c r="S50"/>
  <c r="T50"/>
  <c r="U50"/>
  <c r="E20"/>
  <c r="F19"/>
  <c r="F20" s="1"/>
  <c r="G20"/>
  <c r="H19"/>
  <c r="H20" s="1"/>
  <c r="I19"/>
  <c r="I20" s="1"/>
  <c r="J19"/>
  <c r="J20" s="1"/>
  <c r="K19"/>
  <c r="K20" s="1"/>
  <c r="L19"/>
  <c r="L20" s="1"/>
  <c r="M19"/>
  <c r="M20" s="1"/>
  <c r="N19"/>
  <c r="N20" s="1"/>
  <c r="O19"/>
  <c r="O20" s="1"/>
  <c r="P19"/>
  <c r="P20" s="1"/>
  <c r="Q19"/>
  <c r="Q20" s="1"/>
  <c r="R19"/>
  <c r="R20" s="1"/>
  <c r="S19"/>
  <c r="S20" s="1"/>
  <c r="T19"/>
  <c r="T20" s="1"/>
  <c r="U19"/>
  <c r="U20" s="1"/>
  <c r="F193" l="1"/>
  <c r="F194" s="1"/>
  <c r="C193"/>
  <c r="D193"/>
  <c r="K193"/>
  <c r="K194" s="1"/>
  <c r="E193"/>
  <c r="S193"/>
  <c r="S194" s="1"/>
  <c r="Q193"/>
  <c r="Q194" s="1"/>
  <c r="O193"/>
  <c r="O194" s="1"/>
  <c r="M193"/>
  <c r="M194" s="1"/>
  <c r="I193"/>
  <c r="I194" s="1"/>
  <c r="G193"/>
  <c r="G194" s="1"/>
  <c r="T193"/>
  <c r="T194" s="1"/>
  <c r="R193"/>
  <c r="R194" s="1"/>
  <c r="P193"/>
  <c r="P194" s="1"/>
  <c r="N193"/>
  <c r="N194" s="1"/>
  <c r="L193"/>
  <c r="L194" s="1"/>
  <c r="J193"/>
  <c r="J194" s="1"/>
  <c r="H193"/>
  <c r="H194" s="1"/>
  <c r="E195" l="1"/>
  <c r="D195"/>
  <c r="E194"/>
  <c r="D194"/>
  <c r="C194"/>
</calcChain>
</file>

<file path=xl/sharedStrings.xml><?xml version="1.0" encoding="utf-8"?>
<sst xmlns="http://schemas.openxmlformats.org/spreadsheetml/2006/main" count="791" uniqueCount="141">
  <si>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</si>
  <si>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</si>
  <si>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</si>
  <si>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</si>
  <si>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</si>
  <si>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</si>
  <si>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</si>
  <si>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</si>
  <si>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</si>
  <si>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</si>
  <si>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</si>
  <si>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</si>
  <si>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</si>
  <si>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</si>
  <si>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</si>
  <si>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</si>
  <si>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</si>
  <si>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</si>
  <si>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</si>
  <si>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</si>
  <si>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</si>
  <si>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</si>
  <si>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</si>
  <si>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</si>
  <si>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</si>
  <si>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</si>
  <si>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</si>
  <si>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</si>
  <si>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</si>
  <si>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</si>
  <si>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</si>
  <si>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</si>
  <si>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</si>
  <si>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</si>
  <si>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</si>
  <si>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</si>
  <si>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54-13з-2020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</si>
  <si>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</si>
  <si>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</si>
  <si>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</si>
  <si>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</si>
  <si>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</si>
  <si>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</si>
  <si>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</si>
  <si>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</si>
  <si>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</si>
  <si>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</si>
  <si>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</si>
  <si>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</si>
  <si>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</si>
  <si>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</si>
  <si>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</si>
  <si>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</si>
  <si>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</si>
  <si>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</si>
  <si>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</si>
  <si>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</si>
  <si>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</si>
  <si>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</si>
  <si>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</si>
  <si>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</si>
  <si>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</si>
  <si>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Плов из говядины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</si>
  <si>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</si>
  <si>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</si>
  <si>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</si>
  <si>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</si>
  <si>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160/40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</si>
  <si>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</si>
  <si>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</si>
  <si>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</si>
  <si>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</si>
  <si>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</si>
  <si>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</si>
  <si>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</si>
  <si>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</si>
  <si>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</si>
  <si>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</si>
  <si>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</si>
  <si>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</si>
  <si>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</si>
  <si>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</si>
  <si>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</si>
  <si>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</si>
  <si>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</si>
  <si>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</si>
  <si>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</si>
  <si>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</si>
  <si>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</si>
  <si>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</si>
  <si>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</si>
  <si>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ИТОГО ПО  МЕНЮ</t>
  </si>
  <si>
    <t>Горячий завтрак</t>
  </si>
  <si>
    <t>ном.рец №174</t>
  </si>
  <si>
    <t>СОГЛАСОВАНО</t>
  </si>
  <si>
    <t>УТВЕРЖДЕНО</t>
  </si>
  <si>
    <t>Тефтели мясные из говядины, полуфабрикат в соусе</t>
  </si>
  <si>
    <t>Птица тушеная в соусе</t>
  </si>
  <si>
    <t>50/50</t>
  </si>
  <si>
    <t>№ рец. 290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</si>
  <si>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</si>
  <si>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</si>
  <si>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</si>
  <si>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</si>
  <si>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</si>
  <si>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</si>
  <si>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54-1т-2020</t>
  </si>
  <si>
    <t>Молоко сгущенное с сахаром</t>
  </si>
  <si>
    <t>Суп картофельный с вермишелью</t>
  </si>
  <si>
    <t>Борщ</t>
  </si>
  <si>
    <t xml:space="preserve">Запеканка из творога </t>
  </si>
  <si>
    <t>Булочка ванильная</t>
  </si>
  <si>
    <t>№Т/К 272</t>
  </si>
  <si>
    <t>54-4г-2020</t>
  </si>
  <si>
    <t>Каша гречневая рассыпчатая</t>
  </si>
  <si>
    <t>7-10</t>
  </si>
  <si>
    <t>7-10 лет</t>
  </si>
  <si>
    <t>Сушка простая</t>
  </si>
  <si>
    <t>№Т/К 436</t>
  </si>
  <si>
    <t>Напиток апельсиновый</t>
  </si>
  <si>
    <t>65/35</t>
  </si>
  <si>
    <t>Котлета мясная с соусом</t>
  </si>
  <si>
    <t>№ Т/к 438</t>
  </si>
  <si>
    <t>Напиток яблочный</t>
  </si>
  <si>
    <t>Гуляш из говядины</t>
  </si>
  <si>
    <t>60/40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</si>
  <si>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</si>
  <si>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</si>
  <si>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</si>
  <si>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</si>
  <si>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54-9з-2020</t>
  </si>
  <si>
    <t>Салат из белокочанной капусты с морковью и яблоками с растительным маслом</t>
  </si>
  <si>
    <t>54-11з-2020</t>
  </si>
  <si>
    <t>Салат из моркови с яблоками с растительным маслом</t>
  </si>
  <si>
    <t>Т/к №102</t>
  </si>
  <si>
    <t>Оладьи П/Ф (35 гр) 2шт</t>
  </si>
  <si>
    <t>Фрукт (яблоко, банан, апельсин)</t>
  </si>
  <si>
    <t xml:space="preserve">Треугольник П/Ф </t>
  </si>
  <si>
    <t>Овощи для салатов (морковь, лук, капуста, картофель) урожай 2024 года</t>
  </si>
  <si>
    <t xml:space="preserve">Меню  для организации питания детей возрасте от 7 до 10 лет в образовательных учреждениях Мензелинского района РТ  на 1 полугодие 2024-2025 учебный год. </t>
  </si>
  <si>
    <t>т/к №410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</si>
</sst>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2" fontId="0" fillId="0" borderId="0" xfId="0" applyNumberFormat="1" applyFill="1" applyAlignment="1">
      <alignment horizontal="center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4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4" xfId="0" applyFill="1" applyBorder="1"/>
    <xf numFmtId="0" fontId="4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10" fillId="0" borderId="1" xfId="0" applyFont="1" applyFill="1" applyBorder="1"/>
    <xf numFmtId="2" fontId="0" fillId="0" borderId="1" xfId="0" applyNumberForma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2"/>
  <sheetViews>
    <sheetView tabSelected="1" topLeftCell="A91" zoomScaleNormal="100" workbookViewId="0">
      <selection activeCell="C108" sqref="C108"/>
    </sheetView>
  </sheetViews>
  <sheetFormatPr defaultRowHeight="15"/>
  <cols>
    <col min="1" max="1" width="14" style="11" customWidth="1"/>
    <col min="2" max="2" width="35.5703125" style="11" customWidth="1"/>
    <col min="3" max="3" width="8.42578125" style="11" customWidth="1"/>
    <col min="4" max="4" width="7.85546875" style="11" customWidth="1"/>
    <col min="5" max="6" width="6.28515625" style="11" customWidth="1"/>
    <col min="7" max="7" width="11.85546875" style="11" customWidth="1"/>
    <col min="8" max="21" width="6.28515625" style="11" customWidth="1"/>
    <col min="22" max="24" width="9.140625" style="11"/>
  </cols>
  <sheetData>
    <row r="1" spans="1:21">
      <c r="A1" s="42" t="s">
        <v>94</v>
      </c>
      <c r="B1" s="43"/>
      <c r="O1" s="62" t="s">
        <v>95</v>
      </c>
      <c r="P1" s="63"/>
      <c r="Q1" s="63"/>
      <c r="R1" s="63"/>
      <c r="S1" s="63"/>
      <c r="T1" s="63"/>
      <c r="U1" s="63"/>
    </row>
    <row r="2" spans="1:21" ht="18.75" customHeight="1">
      <c r="A2" s="40"/>
      <c r="B2" s="41"/>
      <c r="C2" s="41"/>
      <c r="D2" s="41"/>
      <c r="E2" s="41"/>
      <c r="F2" s="41"/>
      <c r="G2" s="41"/>
      <c r="O2" s="64" t="s">
        <v>103</v>
      </c>
      <c r="P2" s="65"/>
      <c r="Q2" s="65"/>
      <c r="R2" s="65"/>
      <c r="S2" s="65"/>
      <c r="T2" s="65"/>
      <c r="U2" s="65"/>
    </row>
    <row r="3" spans="1:21" ht="24.75" customHeight="1">
      <c r="A3" s="42"/>
      <c r="B3" s="43"/>
      <c r="C3" s="43"/>
      <c r="D3" s="43"/>
      <c r="E3" s="43"/>
      <c r="F3" s="43"/>
      <c r="G3" s="43"/>
      <c r="O3" s="62" t="s">
        <v>104</v>
      </c>
      <c r="P3" s="63"/>
      <c r="Q3" s="63"/>
      <c r="R3" s="63"/>
      <c r="S3" s="63"/>
      <c r="T3" s="63"/>
      <c r="U3" s="63"/>
    </row>
    <row r="4" spans="1:21">
      <c r="A4" s="12"/>
      <c r="B4" s="12"/>
    </row>
    <row r="5" spans="1:21">
      <c r="B5" s="13"/>
    </row>
    <row r="6" spans="1:21">
      <c r="A6" s="66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27.75" customHeight="1">
      <c r="A8" s="49" t="s">
        <v>69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ht="19.5" customHeight="1">
      <c r="A9" s="44" t="s">
        <v>0</v>
      </c>
      <c r="B9" s="44" t="s">
        <v>83</v>
      </c>
      <c r="C9" s="57" t="s">
        <v>1</v>
      </c>
      <c r="D9" s="59" t="s">
        <v>84</v>
      </c>
      <c r="E9" s="60"/>
      <c r="F9" s="61"/>
      <c r="G9" s="51" t="s">
        <v>5</v>
      </c>
      <c r="H9" s="56" t="s">
        <v>81</v>
      </c>
      <c r="I9" s="56"/>
      <c r="J9" s="56"/>
      <c r="K9" s="56"/>
      <c r="L9" s="56"/>
      <c r="M9" s="56" t="s">
        <v>82</v>
      </c>
      <c r="N9" s="56"/>
      <c r="O9" s="56"/>
      <c r="P9" s="56"/>
      <c r="Q9" s="56"/>
      <c r="R9" s="56"/>
      <c r="S9" s="56"/>
      <c r="T9" s="56"/>
      <c r="U9" s="56"/>
    </row>
    <row r="10" spans="1:21" ht="24.75" customHeight="1">
      <c r="A10" s="44"/>
      <c r="B10" s="44"/>
      <c r="C10" s="58"/>
      <c r="D10" s="15" t="s">
        <v>2</v>
      </c>
      <c r="E10" s="16" t="s">
        <v>3</v>
      </c>
      <c r="F10" s="16" t="s">
        <v>4</v>
      </c>
      <c r="G10" s="52"/>
      <c r="H10" s="17" t="s">
        <v>6</v>
      </c>
      <c r="I10" s="17" t="s">
        <v>7</v>
      </c>
      <c r="J10" s="17" t="s">
        <v>8</v>
      </c>
      <c r="K10" s="17" t="s">
        <v>9</v>
      </c>
      <c r="L10" s="17" t="s">
        <v>10</v>
      </c>
      <c r="M10" s="17" t="s">
        <v>11</v>
      </c>
      <c r="N10" s="17" t="s">
        <v>12</v>
      </c>
      <c r="O10" s="17" t="s">
        <v>13</v>
      </c>
      <c r="P10" s="17" t="s">
        <v>14</v>
      </c>
      <c r="Q10" s="17" t="s">
        <v>15</v>
      </c>
      <c r="R10" s="17" t="s">
        <v>16</v>
      </c>
      <c r="S10" s="17" t="s">
        <v>17</v>
      </c>
      <c r="T10" s="17" t="s">
        <v>18</v>
      </c>
      <c r="U10" s="17" t="s">
        <v>19</v>
      </c>
    </row>
    <row r="11" spans="1:21">
      <c r="A11" s="10"/>
      <c r="B11" s="10"/>
      <c r="C11" s="17" t="s">
        <v>20</v>
      </c>
      <c r="D11" s="17" t="s">
        <v>20</v>
      </c>
      <c r="E11" s="17" t="s">
        <v>20</v>
      </c>
      <c r="F11" s="17" t="s">
        <v>20</v>
      </c>
      <c r="G11" s="17" t="s">
        <v>21</v>
      </c>
      <c r="H11" s="17" t="s">
        <v>22</v>
      </c>
      <c r="I11" s="17" t="s">
        <v>22</v>
      </c>
      <c r="J11" s="17" t="s">
        <v>23</v>
      </c>
      <c r="K11" s="17" t="s">
        <v>24</v>
      </c>
      <c r="L11" s="17" t="s">
        <v>22</v>
      </c>
      <c r="M11" s="17" t="s">
        <v>22</v>
      </c>
      <c r="N11" s="17" t="s">
        <v>22</v>
      </c>
      <c r="O11" s="17" t="s">
        <v>22</v>
      </c>
      <c r="P11" s="17" t="s">
        <v>22</v>
      </c>
      <c r="Q11" s="17" t="s">
        <v>22</v>
      </c>
      <c r="R11" s="17" t="s">
        <v>22</v>
      </c>
      <c r="S11" s="17" t="s">
        <v>24</v>
      </c>
      <c r="T11" s="17" t="s">
        <v>24</v>
      </c>
      <c r="U11" s="17" t="s">
        <v>24</v>
      </c>
    </row>
    <row r="12" spans="1:21">
      <c r="A12" s="3"/>
      <c r="B12" s="18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10" t="s">
        <v>92</v>
      </c>
      <c r="C13" s="9" t="s">
        <v>115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5" t="s">
        <v>126</v>
      </c>
      <c r="B14" s="36" t="s">
        <v>127</v>
      </c>
      <c r="C14" s="3">
        <v>60</v>
      </c>
      <c r="D14" s="3">
        <v>1.5</v>
      </c>
      <c r="E14" s="3">
        <v>3.1</v>
      </c>
      <c r="F14" s="3">
        <v>6.2</v>
      </c>
      <c r="G14" s="3">
        <v>85.8</v>
      </c>
      <c r="H14" s="3">
        <v>0.03</v>
      </c>
      <c r="I14" s="3">
        <v>0.04</v>
      </c>
      <c r="J14" s="35">
        <v>122.25</v>
      </c>
      <c r="K14" s="35">
        <v>0</v>
      </c>
      <c r="L14" s="35">
        <v>34.78</v>
      </c>
      <c r="M14" s="35">
        <v>88.69</v>
      </c>
      <c r="N14" s="35">
        <v>247.73</v>
      </c>
      <c r="O14" s="35">
        <v>40.39</v>
      </c>
      <c r="P14" s="35">
        <v>15.18</v>
      </c>
      <c r="Q14" s="35">
        <v>30.31</v>
      </c>
      <c r="R14" s="35">
        <v>0.55000000000000004</v>
      </c>
      <c r="S14" s="35">
        <v>10.73</v>
      </c>
      <c r="T14" s="35">
        <v>0.26</v>
      </c>
      <c r="U14" s="35">
        <v>12.66</v>
      </c>
    </row>
    <row r="15" spans="1:21" ht="21" customHeight="1">
      <c r="A15" s="19">
        <v>100</v>
      </c>
      <c r="B15" s="4" t="s">
        <v>108</v>
      </c>
      <c r="C15" s="6">
        <v>200</v>
      </c>
      <c r="D15" s="3">
        <v>9.1999999999999993</v>
      </c>
      <c r="E15" s="3">
        <v>7.85</v>
      </c>
      <c r="F15" s="3">
        <v>26.9</v>
      </c>
      <c r="G15" s="3">
        <v>194.4</v>
      </c>
      <c r="H15" s="3">
        <v>0.1</v>
      </c>
      <c r="I15" s="3">
        <v>0</v>
      </c>
      <c r="J15" s="3">
        <v>0.2</v>
      </c>
      <c r="K15" s="3">
        <v>0</v>
      </c>
      <c r="L15" s="3">
        <v>5.3</v>
      </c>
      <c r="M15" s="3">
        <v>0</v>
      </c>
      <c r="N15" s="3">
        <v>0</v>
      </c>
      <c r="O15" s="3">
        <v>19.2</v>
      </c>
      <c r="P15" s="3">
        <v>18.7</v>
      </c>
      <c r="Q15" s="3">
        <v>46.1</v>
      </c>
      <c r="R15" s="3">
        <v>0.9</v>
      </c>
      <c r="S15" s="3">
        <v>0</v>
      </c>
      <c r="T15" s="3">
        <v>0</v>
      </c>
      <c r="U15" s="3">
        <v>0</v>
      </c>
    </row>
    <row r="16" spans="1:21" ht="27.75" customHeight="1">
      <c r="A16" s="4" t="s">
        <v>134</v>
      </c>
      <c r="B16" s="5" t="s">
        <v>135</v>
      </c>
      <c r="C16" s="6">
        <v>70</v>
      </c>
      <c r="D16" s="3">
        <v>5.0599999999999996</v>
      </c>
      <c r="E16" s="3">
        <v>6.44</v>
      </c>
      <c r="F16" s="3">
        <v>29.51</v>
      </c>
      <c r="G16" s="3">
        <v>206.64</v>
      </c>
      <c r="H16" s="3">
        <v>0.09</v>
      </c>
      <c r="I16" s="3">
        <v>0</v>
      </c>
      <c r="J16" s="3">
        <v>0.01</v>
      </c>
      <c r="K16" s="3">
        <v>0</v>
      </c>
      <c r="L16" s="3">
        <v>0.68</v>
      </c>
      <c r="M16" s="3">
        <v>0</v>
      </c>
      <c r="N16" s="3">
        <v>0</v>
      </c>
      <c r="O16" s="3">
        <v>55.22</v>
      </c>
      <c r="P16" s="3">
        <v>12.31</v>
      </c>
      <c r="Q16" s="3">
        <v>72.66</v>
      </c>
      <c r="R16" s="3">
        <v>0.9</v>
      </c>
      <c r="S16" s="3">
        <v>0</v>
      </c>
      <c r="T16" s="3">
        <v>0</v>
      </c>
      <c r="U16" s="3">
        <v>0</v>
      </c>
    </row>
    <row r="17" spans="1:21" ht="21" customHeight="1">
      <c r="A17" s="3" t="s">
        <v>26</v>
      </c>
      <c r="B17" s="3" t="s">
        <v>27</v>
      </c>
      <c r="C17" s="3">
        <v>200</v>
      </c>
      <c r="D17" s="3">
        <v>1.6</v>
      </c>
      <c r="E17" s="3">
        <v>1.1000000000000001</v>
      </c>
      <c r="F17" s="3">
        <v>8.6</v>
      </c>
      <c r="G17" s="3">
        <v>50.9</v>
      </c>
      <c r="H17" s="3">
        <v>0.01</v>
      </c>
      <c r="I17" s="3">
        <v>7.0000000000000007E-2</v>
      </c>
      <c r="J17" s="3">
        <v>6.9</v>
      </c>
      <c r="K17" s="3">
        <v>0</v>
      </c>
      <c r="L17" s="3">
        <v>0.3</v>
      </c>
      <c r="M17" s="3">
        <v>19.68</v>
      </c>
      <c r="N17" s="3">
        <v>81.349999999999994</v>
      </c>
      <c r="O17" s="3">
        <v>103.48</v>
      </c>
      <c r="P17" s="3">
        <v>9.92</v>
      </c>
      <c r="Q17" s="3">
        <v>46.33</v>
      </c>
      <c r="R17" s="3">
        <v>0.78</v>
      </c>
      <c r="S17" s="3">
        <v>4.5</v>
      </c>
      <c r="T17" s="3">
        <v>0.88</v>
      </c>
      <c r="U17" s="3">
        <v>10</v>
      </c>
    </row>
    <row r="18" spans="1:21" ht="21" customHeight="1">
      <c r="A18" s="3" t="s">
        <v>28</v>
      </c>
      <c r="B18" s="3" t="s">
        <v>30</v>
      </c>
      <c r="C18" s="3">
        <v>20</v>
      </c>
      <c r="D18" s="3">
        <v>1.3</v>
      </c>
      <c r="E18" s="3">
        <v>0.2</v>
      </c>
      <c r="F18" s="3">
        <v>6.7</v>
      </c>
      <c r="G18" s="3">
        <v>34.200000000000003</v>
      </c>
      <c r="H18" s="3">
        <v>0.04</v>
      </c>
      <c r="I18" s="3">
        <v>0.02</v>
      </c>
      <c r="J18" s="3">
        <v>0</v>
      </c>
      <c r="K18" s="3">
        <v>0</v>
      </c>
      <c r="L18" s="3">
        <v>0</v>
      </c>
      <c r="M18" s="3">
        <v>122</v>
      </c>
      <c r="N18" s="3">
        <v>49</v>
      </c>
      <c r="O18" s="3">
        <v>7</v>
      </c>
      <c r="P18" s="3">
        <v>9.4</v>
      </c>
      <c r="Q18" s="3">
        <v>31.6</v>
      </c>
      <c r="R18" s="3">
        <v>0.78</v>
      </c>
      <c r="S18" s="3">
        <v>0</v>
      </c>
      <c r="T18" s="3">
        <v>6.18</v>
      </c>
      <c r="U18" s="3">
        <v>0</v>
      </c>
    </row>
    <row r="19" spans="1:21" ht="21" customHeight="1">
      <c r="A19" s="3"/>
      <c r="B19" s="10" t="s">
        <v>31</v>
      </c>
      <c r="C19" s="10">
        <f>SUM(C14:C18)</f>
        <v>550</v>
      </c>
      <c r="D19" s="10">
        <f t="shared" ref="D19:U19" si="0">SUM(D14:D18)</f>
        <v>18.66</v>
      </c>
      <c r="E19" s="10">
        <f t="shared" si="0"/>
        <v>18.690000000000001</v>
      </c>
      <c r="F19" s="10">
        <f t="shared" si="0"/>
        <v>77.91</v>
      </c>
      <c r="G19" s="10">
        <f>SUM(G14:G18)</f>
        <v>571.94000000000005</v>
      </c>
      <c r="H19" s="10">
        <f t="shared" si="0"/>
        <v>0.27</v>
      </c>
      <c r="I19" s="10">
        <f t="shared" si="0"/>
        <v>0.13</v>
      </c>
      <c r="J19" s="10">
        <f t="shared" si="0"/>
        <v>129.36000000000001</v>
      </c>
      <c r="K19" s="10">
        <f t="shared" si="0"/>
        <v>0</v>
      </c>
      <c r="L19" s="10">
        <f t="shared" si="0"/>
        <v>41.059999999999995</v>
      </c>
      <c r="M19" s="10">
        <f t="shared" si="0"/>
        <v>230.37</v>
      </c>
      <c r="N19" s="10">
        <f t="shared" si="0"/>
        <v>378.08</v>
      </c>
      <c r="O19" s="10">
        <f t="shared" si="0"/>
        <v>225.29000000000002</v>
      </c>
      <c r="P19" s="10">
        <f t="shared" si="0"/>
        <v>65.510000000000005</v>
      </c>
      <c r="Q19" s="10">
        <f t="shared" si="0"/>
        <v>226.99999999999997</v>
      </c>
      <c r="R19" s="10">
        <f t="shared" si="0"/>
        <v>3.91</v>
      </c>
      <c r="S19" s="10">
        <f t="shared" si="0"/>
        <v>15.23</v>
      </c>
      <c r="T19" s="10">
        <f t="shared" si="0"/>
        <v>7.32</v>
      </c>
      <c r="U19" s="10">
        <f t="shared" si="0"/>
        <v>22.66</v>
      </c>
    </row>
    <row r="20" spans="1:21" ht="21" customHeight="1">
      <c r="A20" s="20"/>
      <c r="B20" s="8" t="s">
        <v>32</v>
      </c>
      <c r="C20" s="8">
        <f>C19</f>
        <v>550</v>
      </c>
      <c r="D20" s="8">
        <f>D19</f>
        <v>18.66</v>
      </c>
      <c r="E20" s="8">
        <f t="shared" ref="E20:U20" si="1">E19</f>
        <v>18.690000000000001</v>
      </c>
      <c r="F20" s="8">
        <f t="shared" si="1"/>
        <v>77.91</v>
      </c>
      <c r="G20" s="8">
        <f t="shared" si="1"/>
        <v>571.94000000000005</v>
      </c>
      <c r="H20" s="8">
        <f t="shared" si="1"/>
        <v>0.27</v>
      </c>
      <c r="I20" s="8">
        <f t="shared" si="1"/>
        <v>0.13</v>
      </c>
      <c r="J20" s="8">
        <f t="shared" si="1"/>
        <v>129.36000000000001</v>
      </c>
      <c r="K20" s="8">
        <f t="shared" si="1"/>
        <v>0</v>
      </c>
      <c r="L20" s="8">
        <f t="shared" si="1"/>
        <v>41.059999999999995</v>
      </c>
      <c r="M20" s="8">
        <f t="shared" si="1"/>
        <v>230.37</v>
      </c>
      <c r="N20" s="8">
        <f t="shared" si="1"/>
        <v>378.08</v>
      </c>
      <c r="O20" s="8">
        <f t="shared" si="1"/>
        <v>225.29000000000002</v>
      </c>
      <c r="P20" s="8">
        <f t="shared" si="1"/>
        <v>65.510000000000005</v>
      </c>
      <c r="Q20" s="8">
        <f t="shared" si="1"/>
        <v>226.99999999999997</v>
      </c>
      <c r="R20" s="8">
        <f t="shared" si="1"/>
        <v>3.91</v>
      </c>
      <c r="S20" s="8">
        <f t="shared" si="1"/>
        <v>15.23</v>
      </c>
      <c r="T20" s="8">
        <f t="shared" si="1"/>
        <v>7.32</v>
      </c>
      <c r="U20" s="8">
        <f t="shared" si="1"/>
        <v>22.66</v>
      </c>
    </row>
    <row r="21" spans="1:21" ht="21" customHeight="1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3"/>
      <c r="U21" s="23"/>
    </row>
    <row r="22" spans="1:21" ht="29.25" customHeight="1">
      <c r="A22" s="49" t="s">
        <v>70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29.25" customHeight="1">
      <c r="A23" s="44" t="s">
        <v>0</v>
      </c>
      <c r="B23" s="44" t="s">
        <v>83</v>
      </c>
      <c r="C23" s="57" t="s">
        <v>1</v>
      </c>
      <c r="D23" s="59" t="s">
        <v>84</v>
      </c>
      <c r="E23" s="60"/>
      <c r="F23" s="61"/>
      <c r="G23" s="51" t="s">
        <v>5</v>
      </c>
      <c r="H23" s="56" t="s">
        <v>81</v>
      </c>
      <c r="I23" s="56"/>
      <c r="J23" s="56"/>
      <c r="K23" s="56"/>
      <c r="L23" s="56"/>
      <c r="M23" s="56" t="s">
        <v>82</v>
      </c>
      <c r="N23" s="56"/>
      <c r="O23" s="56"/>
      <c r="P23" s="56"/>
      <c r="Q23" s="56"/>
      <c r="R23" s="56"/>
      <c r="S23" s="56"/>
      <c r="T23" s="56"/>
      <c r="U23" s="56"/>
    </row>
    <row r="24" spans="1:21" ht="30">
      <c r="A24" s="44"/>
      <c r="B24" s="44"/>
      <c r="C24" s="58"/>
      <c r="D24" s="15" t="s">
        <v>2</v>
      </c>
      <c r="E24" s="16" t="s">
        <v>3</v>
      </c>
      <c r="F24" s="16" t="s">
        <v>4</v>
      </c>
      <c r="G24" s="52"/>
      <c r="H24" s="17" t="s">
        <v>6</v>
      </c>
      <c r="I24" s="17" t="s">
        <v>7</v>
      </c>
      <c r="J24" s="17" t="s">
        <v>8</v>
      </c>
      <c r="K24" s="17" t="s">
        <v>9</v>
      </c>
      <c r="L24" s="17" t="s">
        <v>10</v>
      </c>
      <c r="M24" s="17" t="s">
        <v>11</v>
      </c>
      <c r="N24" s="17" t="s">
        <v>12</v>
      </c>
      <c r="O24" s="17" t="s">
        <v>13</v>
      </c>
      <c r="P24" s="17" t="s">
        <v>14</v>
      </c>
      <c r="Q24" s="17" t="s">
        <v>15</v>
      </c>
      <c r="R24" s="17" t="s">
        <v>16</v>
      </c>
      <c r="S24" s="17" t="s">
        <v>17</v>
      </c>
      <c r="T24" s="17" t="s">
        <v>18</v>
      </c>
      <c r="U24" s="17" t="s">
        <v>19</v>
      </c>
    </row>
    <row r="25" spans="1:21">
      <c r="A25" s="10"/>
      <c r="B25" s="10"/>
      <c r="C25" s="17" t="s">
        <v>20</v>
      </c>
      <c r="D25" s="17" t="s">
        <v>20</v>
      </c>
      <c r="E25" s="17" t="s">
        <v>20</v>
      </c>
      <c r="F25" s="17" t="s">
        <v>20</v>
      </c>
      <c r="G25" s="17" t="s">
        <v>21</v>
      </c>
      <c r="H25" s="17" t="s">
        <v>22</v>
      </c>
      <c r="I25" s="17" t="s">
        <v>22</v>
      </c>
      <c r="J25" s="17" t="s">
        <v>23</v>
      </c>
      <c r="K25" s="17" t="s">
        <v>24</v>
      </c>
      <c r="L25" s="17" t="s">
        <v>22</v>
      </c>
      <c r="M25" s="17" t="s">
        <v>22</v>
      </c>
      <c r="N25" s="17" t="s">
        <v>22</v>
      </c>
      <c r="O25" s="17" t="s">
        <v>22</v>
      </c>
      <c r="P25" s="17" t="s">
        <v>22</v>
      </c>
      <c r="Q25" s="17" t="s">
        <v>22</v>
      </c>
      <c r="R25" s="17" t="s">
        <v>22</v>
      </c>
      <c r="S25" s="17" t="s">
        <v>24</v>
      </c>
      <c r="T25" s="17" t="s">
        <v>24</v>
      </c>
      <c r="U25" s="17" t="s">
        <v>24</v>
      </c>
    </row>
    <row r="26" spans="1:21">
      <c r="A26" s="3"/>
      <c r="B26" s="18" t="s">
        <v>33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3"/>
      <c r="B27" s="10" t="s">
        <v>92</v>
      </c>
      <c r="C27" s="9" t="s">
        <v>115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30">
      <c r="A28" s="37" t="s">
        <v>128</v>
      </c>
      <c r="B28" s="36" t="s">
        <v>129</v>
      </c>
      <c r="C28" s="3">
        <v>60</v>
      </c>
      <c r="D28" s="3">
        <v>0.5</v>
      </c>
      <c r="E28" s="3">
        <v>6.1</v>
      </c>
      <c r="F28" s="3">
        <v>4.3</v>
      </c>
      <c r="G28" s="3">
        <v>74.3</v>
      </c>
      <c r="H28" s="3">
        <v>0.03</v>
      </c>
      <c r="I28" s="3">
        <v>0.03</v>
      </c>
      <c r="J28" s="35">
        <v>732.9</v>
      </c>
      <c r="K28" s="35">
        <v>0</v>
      </c>
      <c r="L28" s="35">
        <v>3.63</v>
      </c>
      <c r="M28" s="35">
        <v>89.79</v>
      </c>
      <c r="N28" s="35">
        <v>123.26</v>
      </c>
      <c r="O28" s="35">
        <v>13.5</v>
      </c>
      <c r="P28" s="35">
        <v>15.57</v>
      </c>
      <c r="Q28" s="35">
        <v>22.38</v>
      </c>
      <c r="R28" s="35">
        <v>0.66</v>
      </c>
      <c r="S28" s="35">
        <v>10.19</v>
      </c>
      <c r="T28" s="35">
        <v>0.09</v>
      </c>
      <c r="U28" s="35">
        <v>21.57</v>
      </c>
    </row>
    <row r="29" spans="1:21" ht="24.75" customHeight="1">
      <c r="A29" s="3" t="s">
        <v>48</v>
      </c>
      <c r="B29" s="4" t="s">
        <v>49</v>
      </c>
      <c r="C29" s="3">
        <v>150</v>
      </c>
      <c r="D29" s="3">
        <v>3.6</v>
      </c>
      <c r="E29" s="3">
        <v>3.6</v>
      </c>
      <c r="F29" s="3">
        <v>36.4</v>
      </c>
      <c r="G29" s="3">
        <v>195.5</v>
      </c>
      <c r="H29" s="3">
        <v>0.03</v>
      </c>
      <c r="I29" s="3">
        <v>0.02</v>
      </c>
      <c r="J29" s="3">
        <v>18.36</v>
      </c>
      <c r="K29" s="3">
        <v>0.09</v>
      </c>
      <c r="L29" s="3">
        <v>0</v>
      </c>
      <c r="M29" s="3">
        <v>152.80000000000001</v>
      </c>
      <c r="N29" s="3">
        <v>46.55</v>
      </c>
      <c r="O29" s="3">
        <v>106.65</v>
      </c>
      <c r="P29" s="3">
        <v>23.59</v>
      </c>
      <c r="Q29" s="3">
        <v>72.569999999999993</v>
      </c>
      <c r="R29" s="3">
        <v>0.49</v>
      </c>
      <c r="S29" s="3">
        <v>20.76</v>
      </c>
      <c r="T29" s="3">
        <v>7.24</v>
      </c>
      <c r="U29" s="3">
        <v>27.19</v>
      </c>
    </row>
    <row r="30" spans="1:21" ht="29.25" customHeight="1">
      <c r="A30" s="4" t="s">
        <v>112</v>
      </c>
      <c r="B30" s="5" t="s">
        <v>121</v>
      </c>
      <c r="C30" s="6" t="s">
        <v>120</v>
      </c>
      <c r="D30" s="3">
        <v>11.4</v>
      </c>
      <c r="E30" s="3">
        <v>9.3000000000000007</v>
      </c>
      <c r="F30" s="3">
        <v>12.4</v>
      </c>
      <c r="G30" s="3">
        <v>179.2</v>
      </c>
      <c r="H30" s="3">
        <v>0</v>
      </c>
      <c r="I30" s="3">
        <v>0</v>
      </c>
      <c r="J30" s="3">
        <v>0.1</v>
      </c>
      <c r="K30" s="3">
        <v>0</v>
      </c>
      <c r="L30" s="3">
        <v>1.8</v>
      </c>
      <c r="M30" s="3">
        <v>0</v>
      </c>
      <c r="N30" s="3">
        <v>0</v>
      </c>
      <c r="O30" s="3">
        <v>18.899999999999999</v>
      </c>
      <c r="P30" s="3">
        <v>22.1</v>
      </c>
      <c r="Q30" s="3">
        <v>115.5</v>
      </c>
      <c r="R30" s="3">
        <v>1.9</v>
      </c>
      <c r="S30" s="3">
        <v>0</v>
      </c>
      <c r="T30" s="3">
        <v>0</v>
      </c>
      <c r="U30" s="3">
        <v>0</v>
      </c>
    </row>
    <row r="31" spans="1:21" ht="24.75" customHeight="1">
      <c r="A31" s="4" t="s">
        <v>118</v>
      </c>
      <c r="B31" s="5" t="s">
        <v>119</v>
      </c>
      <c r="C31" s="3">
        <v>200</v>
      </c>
      <c r="D31" s="3">
        <v>0.2</v>
      </c>
      <c r="E31" s="3">
        <v>0</v>
      </c>
      <c r="F31" s="3">
        <v>13</v>
      </c>
      <c r="G31" s="3">
        <v>53.5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3">
        <v>0</v>
      </c>
      <c r="N31" s="3">
        <v>0</v>
      </c>
      <c r="O31" s="3">
        <v>13.5</v>
      </c>
      <c r="P31" s="3">
        <v>3.8</v>
      </c>
      <c r="Q31" s="3">
        <v>3.5</v>
      </c>
      <c r="R31" s="3">
        <v>0.1</v>
      </c>
      <c r="S31" s="3">
        <v>0</v>
      </c>
      <c r="T31" s="3">
        <v>0</v>
      </c>
      <c r="U31" s="3">
        <v>0</v>
      </c>
    </row>
    <row r="32" spans="1:21" ht="21" customHeight="1">
      <c r="A32" s="3" t="s">
        <v>28</v>
      </c>
      <c r="B32" s="3" t="s">
        <v>29</v>
      </c>
      <c r="C32" s="3">
        <v>20</v>
      </c>
      <c r="D32" s="3">
        <v>1.52</v>
      </c>
      <c r="E32" s="3">
        <v>0.16</v>
      </c>
      <c r="F32" s="3">
        <v>9.84</v>
      </c>
      <c r="G32" s="3">
        <v>46.9</v>
      </c>
      <c r="H32" s="3">
        <v>0.02</v>
      </c>
      <c r="I32" s="3">
        <v>0.01</v>
      </c>
      <c r="J32" s="3">
        <v>0</v>
      </c>
      <c r="K32" s="3">
        <v>0</v>
      </c>
      <c r="L32" s="3">
        <v>0</v>
      </c>
      <c r="M32" s="3">
        <v>100</v>
      </c>
      <c r="N32" s="3">
        <v>19</v>
      </c>
      <c r="O32" s="3">
        <v>4</v>
      </c>
      <c r="P32" s="3">
        <v>3</v>
      </c>
      <c r="Q32" s="3">
        <v>13</v>
      </c>
      <c r="R32" s="3">
        <v>0.2</v>
      </c>
      <c r="S32" s="3">
        <v>0.64</v>
      </c>
      <c r="T32" s="3">
        <v>1.2</v>
      </c>
      <c r="U32" s="3">
        <v>2.9</v>
      </c>
    </row>
    <row r="33" spans="1:21" ht="21" customHeight="1">
      <c r="A33" s="3" t="s">
        <v>28</v>
      </c>
      <c r="B33" s="3" t="s">
        <v>30</v>
      </c>
      <c r="C33" s="3">
        <v>20</v>
      </c>
      <c r="D33" s="3">
        <v>1.3</v>
      </c>
      <c r="E33" s="3">
        <v>0.2</v>
      </c>
      <c r="F33" s="3">
        <v>6.7</v>
      </c>
      <c r="G33" s="3">
        <v>34.200000000000003</v>
      </c>
      <c r="H33" s="3">
        <v>0.04</v>
      </c>
      <c r="I33" s="3">
        <v>0.02</v>
      </c>
      <c r="J33" s="3">
        <v>0</v>
      </c>
      <c r="K33" s="3">
        <v>0</v>
      </c>
      <c r="L33" s="3">
        <v>0</v>
      </c>
      <c r="M33" s="3">
        <v>122</v>
      </c>
      <c r="N33" s="3">
        <v>49</v>
      </c>
      <c r="O33" s="3">
        <v>7</v>
      </c>
      <c r="P33" s="3">
        <v>9.4</v>
      </c>
      <c r="Q33" s="3">
        <v>31.6</v>
      </c>
      <c r="R33" s="3">
        <v>0.78</v>
      </c>
      <c r="S33" s="3">
        <v>0</v>
      </c>
      <c r="T33" s="3">
        <v>6.18</v>
      </c>
      <c r="U33" s="3">
        <v>0</v>
      </c>
    </row>
    <row r="34" spans="1:21" ht="21" customHeight="1">
      <c r="A34" s="3"/>
      <c r="B34" s="10" t="s">
        <v>31</v>
      </c>
      <c r="C34" s="10">
        <v>550</v>
      </c>
      <c r="D34" s="10">
        <f t="shared" ref="D34:U34" si="2">SUM(D28:D33)</f>
        <v>18.52</v>
      </c>
      <c r="E34" s="10">
        <f t="shared" si="2"/>
        <v>19.36</v>
      </c>
      <c r="F34" s="10">
        <f t="shared" si="2"/>
        <v>82.64</v>
      </c>
      <c r="G34" s="10">
        <f t="shared" si="2"/>
        <v>583.6</v>
      </c>
      <c r="H34" s="10">
        <f t="shared" si="2"/>
        <v>0.12</v>
      </c>
      <c r="I34" s="10">
        <f t="shared" si="2"/>
        <v>0.08</v>
      </c>
      <c r="J34" s="10">
        <f t="shared" si="2"/>
        <v>751.36</v>
      </c>
      <c r="K34" s="10">
        <f t="shared" si="2"/>
        <v>0.09</v>
      </c>
      <c r="L34" s="10">
        <f t="shared" si="2"/>
        <v>9.43</v>
      </c>
      <c r="M34" s="10">
        <f t="shared" si="2"/>
        <v>464.59000000000003</v>
      </c>
      <c r="N34" s="10">
        <f t="shared" si="2"/>
        <v>237.81</v>
      </c>
      <c r="O34" s="10">
        <f t="shared" si="2"/>
        <v>163.55000000000001</v>
      </c>
      <c r="P34" s="10">
        <f t="shared" si="2"/>
        <v>77.460000000000008</v>
      </c>
      <c r="Q34" s="10">
        <f t="shared" si="2"/>
        <v>258.55</v>
      </c>
      <c r="R34" s="10">
        <f t="shared" si="2"/>
        <v>4.13</v>
      </c>
      <c r="S34" s="10">
        <f t="shared" si="2"/>
        <v>31.590000000000003</v>
      </c>
      <c r="T34" s="10">
        <f t="shared" si="2"/>
        <v>14.709999999999999</v>
      </c>
      <c r="U34" s="10">
        <f t="shared" si="2"/>
        <v>51.660000000000004</v>
      </c>
    </row>
    <row r="35" spans="1:21" ht="21" customHeight="1">
      <c r="A35" s="3"/>
      <c r="B35" s="7" t="s">
        <v>32</v>
      </c>
      <c r="C35" s="7">
        <f>C34</f>
        <v>550</v>
      </c>
      <c r="D35" s="7">
        <f>D34</f>
        <v>18.52</v>
      </c>
      <c r="E35" s="7">
        <f t="shared" ref="E35:U35" si="3">E34</f>
        <v>19.36</v>
      </c>
      <c r="F35" s="7">
        <f t="shared" si="3"/>
        <v>82.64</v>
      </c>
      <c r="G35" s="7">
        <f t="shared" si="3"/>
        <v>583.6</v>
      </c>
      <c r="H35" s="7">
        <f t="shared" si="3"/>
        <v>0.12</v>
      </c>
      <c r="I35" s="7">
        <f t="shared" si="3"/>
        <v>0.08</v>
      </c>
      <c r="J35" s="7">
        <f t="shared" si="3"/>
        <v>751.36</v>
      </c>
      <c r="K35" s="7">
        <f t="shared" si="3"/>
        <v>0.09</v>
      </c>
      <c r="L35" s="7">
        <f t="shared" si="3"/>
        <v>9.43</v>
      </c>
      <c r="M35" s="7">
        <f t="shared" si="3"/>
        <v>464.59000000000003</v>
      </c>
      <c r="N35" s="7">
        <f t="shared" si="3"/>
        <v>237.81</v>
      </c>
      <c r="O35" s="7">
        <f t="shared" si="3"/>
        <v>163.55000000000001</v>
      </c>
      <c r="P35" s="7">
        <f t="shared" si="3"/>
        <v>77.460000000000008</v>
      </c>
      <c r="Q35" s="7">
        <f t="shared" si="3"/>
        <v>258.55</v>
      </c>
      <c r="R35" s="7">
        <f t="shared" si="3"/>
        <v>4.13</v>
      </c>
      <c r="S35" s="7">
        <f t="shared" si="3"/>
        <v>31.590000000000003</v>
      </c>
      <c r="T35" s="7">
        <f t="shared" si="3"/>
        <v>14.709999999999999</v>
      </c>
      <c r="U35" s="7">
        <f t="shared" si="3"/>
        <v>51.660000000000004</v>
      </c>
    </row>
    <row r="36" spans="1:21" ht="21" customHeight="1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3"/>
      <c r="U36" s="23"/>
    </row>
    <row r="37" spans="1:21" ht="27.75" customHeight="1">
      <c r="A37" s="50" t="s">
        <v>71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</row>
    <row r="38" spans="1:21" ht="36.75" customHeight="1">
      <c r="A38" s="44" t="s">
        <v>0</v>
      </c>
      <c r="B38" s="44" t="s">
        <v>83</v>
      </c>
      <c r="C38" s="57" t="s">
        <v>1</v>
      </c>
      <c r="D38" s="59" t="s">
        <v>84</v>
      </c>
      <c r="E38" s="60"/>
      <c r="F38" s="61"/>
      <c r="G38" s="51" t="s">
        <v>5</v>
      </c>
      <c r="H38" s="56" t="s">
        <v>81</v>
      </c>
      <c r="I38" s="56"/>
      <c r="J38" s="56"/>
      <c r="K38" s="56"/>
      <c r="L38" s="56"/>
      <c r="M38" s="56" t="s">
        <v>82</v>
      </c>
      <c r="N38" s="56"/>
      <c r="O38" s="56"/>
      <c r="P38" s="56"/>
      <c r="Q38" s="56"/>
      <c r="R38" s="56"/>
      <c r="S38" s="56"/>
      <c r="T38" s="56"/>
      <c r="U38" s="56"/>
    </row>
    <row r="39" spans="1:21" ht="30">
      <c r="A39" s="44"/>
      <c r="B39" s="44"/>
      <c r="C39" s="58"/>
      <c r="D39" s="15" t="s">
        <v>2</v>
      </c>
      <c r="E39" s="16" t="s">
        <v>3</v>
      </c>
      <c r="F39" s="16" t="s">
        <v>4</v>
      </c>
      <c r="G39" s="52"/>
      <c r="H39" s="17" t="s">
        <v>6</v>
      </c>
      <c r="I39" s="17" t="s">
        <v>7</v>
      </c>
      <c r="J39" s="17" t="s">
        <v>8</v>
      </c>
      <c r="K39" s="17" t="s">
        <v>9</v>
      </c>
      <c r="L39" s="17" t="s">
        <v>10</v>
      </c>
      <c r="M39" s="17" t="s">
        <v>11</v>
      </c>
      <c r="N39" s="17" t="s">
        <v>12</v>
      </c>
      <c r="O39" s="17" t="s">
        <v>13</v>
      </c>
      <c r="P39" s="17" t="s">
        <v>14</v>
      </c>
      <c r="Q39" s="17" t="s">
        <v>15</v>
      </c>
      <c r="R39" s="17" t="s">
        <v>16</v>
      </c>
      <c r="S39" s="17" t="s">
        <v>17</v>
      </c>
      <c r="T39" s="17" t="s">
        <v>18</v>
      </c>
      <c r="U39" s="17" t="s">
        <v>19</v>
      </c>
    </row>
    <row r="40" spans="1:21">
      <c r="A40" s="10"/>
      <c r="B40" s="10"/>
      <c r="C40" s="17" t="s">
        <v>20</v>
      </c>
      <c r="D40" s="17" t="s">
        <v>20</v>
      </c>
      <c r="E40" s="17" t="s">
        <v>20</v>
      </c>
      <c r="F40" s="17" t="s">
        <v>20</v>
      </c>
      <c r="G40" s="17" t="s">
        <v>21</v>
      </c>
      <c r="H40" s="17" t="s">
        <v>22</v>
      </c>
      <c r="I40" s="17" t="s">
        <v>22</v>
      </c>
      <c r="J40" s="17" t="s">
        <v>23</v>
      </c>
      <c r="K40" s="17" t="s">
        <v>24</v>
      </c>
      <c r="L40" s="17" t="s">
        <v>22</v>
      </c>
      <c r="M40" s="17" t="s">
        <v>22</v>
      </c>
      <c r="N40" s="17" t="s">
        <v>22</v>
      </c>
      <c r="O40" s="17" t="s">
        <v>22</v>
      </c>
      <c r="P40" s="17" t="s">
        <v>22</v>
      </c>
      <c r="Q40" s="17" t="s">
        <v>22</v>
      </c>
      <c r="R40" s="17" t="s">
        <v>22</v>
      </c>
      <c r="S40" s="17" t="s">
        <v>24</v>
      </c>
      <c r="T40" s="17" t="s">
        <v>24</v>
      </c>
      <c r="U40" s="17" t="s">
        <v>24</v>
      </c>
    </row>
    <row r="41" spans="1:21">
      <c r="A41" s="3"/>
      <c r="B41" s="18" t="s">
        <v>35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>
      <c r="A42" s="3"/>
      <c r="B42" s="10" t="s">
        <v>92</v>
      </c>
      <c r="C42" s="9" t="s">
        <v>115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ht="30">
      <c r="A43" s="3" t="s">
        <v>36</v>
      </c>
      <c r="B43" s="5" t="s">
        <v>66</v>
      </c>
      <c r="C43" s="3">
        <v>60</v>
      </c>
      <c r="D43" s="3">
        <v>0.8</v>
      </c>
      <c r="E43" s="3">
        <v>2.7</v>
      </c>
      <c r="F43" s="3">
        <v>4.5999999999999996</v>
      </c>
      <c r="G43" s="3">
        <v>45.6</v>
      </c>
      <c r="H43" s="3">
        <v>0.01</v>
      </c>
      <c r="I43" s="3">
        <v>0.02</v>
      </c>
      <c r="J43" s="3">
        <v>0.68</v>
      </c>
      <c r="K43" s="3">
        <v>0</v>
      </c>
      <c r="L43" s="3">
        <v>2.2799999999999998</v>
      </c>
      <c r="M43" s="3">
        <v>78.77</v>
      </c>
      <c r="N43" s="3">
        <v>136.27000000000001</v>
      </c>
      <c r="O43" s="3">
        <v>19.21</v>
      </c>
      <c r="P43" s="3">
        <v>10.95</v>
      </c>
      <c r="Q43" s="3">
        <v>21.51</v>
      </c>
      <c r="R43" s="3">
        <v>0.7</v>
      </c>
      <c r="S43" s="3">
        <v>11.99</v>
      </c>
      <c r="T43" s="3">
        <v>0.35</v>
      </c>
      <c r="U43" s="3">
        <v>11.4</v>
      </c>
    </row>
    <row r="44" spans="1:21" ht="25.5" customHeight="1">
      <c r="A44" s="3" t="s">
        <v>37</v>
      </c>
      <c r="B44" s="3" t="s">
        <v>38</v>
      </c>
      <c r="C44" s="3">
        <v>150</v>
      </c>
      <c r="D44" s="3">
        <v>5.3</v>
      </c>
      <c r="E44" s="3">
        <v>4.9000000000000004</v>
      </c>
      <c r="F44" s="3">
        <v>32.799999999999997</v>
      </c>
      <c r="G44" s="3">
        <v>196.8</v>
      </c>
      <c r="H44" s="3">
        <v>0.06</v>
      </c>
      <c r="I44" s="3">
        <v>0.02</v>
      </c>
      <c r="J44" s="3">
        <v>18.36</v>
      </c>
      <c r="K44" s="3">
        <v>0.09</v>
      </c>
      <c r="L44" s="3">
        <v>0</v>
      </c>
      <c r="M44" s="3">
        <v>149.04</v>
      </c>
      <c r="N44" s="3">
        <v>53.8</v>
      </c>
      <c r="O44" s="3">
        <v>105.83</v>
      </c>
      <c r="P44" s="3">
        <v>7.19</v>
      </c>
      <c r="Q44" s="3">
        <v>40.700000000000003</v>
      </c>
      <c r="R44" s="3">
        <v>0.73</v>
      </c>
      <c r="S44" s="3">
        <v>20.77</v>
      </c>
      <c r="T44" s="3">
        <v>0.06</v>
      </c>
      <c r="U44" s="3">
        <v>11.92</v>
      </c>
    </row>
    <row r="45" spans="1:21" ht="21" customHeight="1">
      <c r="A45" s="4" t="s">
        <v>101</v>
      </c>
      <c r="B45" s="4" t="s">
        <v>102</v>
      </c>
      <c r="C45" s="6">
        <v>100</v>
      </c>
      <c r="D45" s="3">
        <v>6.6</v>
      </c>
      <c r="E45" s="3">
        <v>10.35</v>
      </c>
      <c r="F45" s="3">
        <v>6.5</v>
      </c>
      <c r="G45" s="3">
        <v>202.15</v>
      </c>
      <c r="H45" s="3">
        <v>0</v>
      </c>
      <c r="I45" s="3">
        <v>0</v>
      </c>
      <c r="J45" s="3">
        <v>0.08</v>
      </c>
      <c r="K45" s="3">
        <v>0.01</v>
      </c>
      <c r="L45" s="3">
        <v>0</v>
      </c>
      <c r="M45" s="3">
        <v>0</v>
      </c>
      <c r="N45" s="3">
        <v>0</v>
      </c>
      <c r="O45" s="3">
        <v>7.44</v>
      </c>
      <c r="P45" s="3">
        <v>15.51</v>
      </c>
      <c r="Q45" s="3">
        <v>137.38999999999999</v>
      </c>
      <c r="R45" s="3">
        <v>1.74</v>
      </c>
      <c r="S45" s="3">
        <v>0</v>
      </c>
      <c r="T45" s="3">
        <v>0</v>
      </c>
      <c r="U45" s="3">
        <v>0</v>
      </c>
    </row>
    <row r="46" spans="1:21" ht="21" customHeight="1">
      <c r="A46" s="3" t="s">
        <v>40</v>
      </c>
      <c r="B46" s="3" t="s">
        <v>41</v>
      </c>
      <c r="C46" s="3">
        <v>207</v>
      </c>
      <c r="D46" s="3">
        <v>0.2</v>
      </c>
      <c r="E46" s="3">
        <v>0.1</v>
      </c>
      <c r="F46" s="3">
        <v>6.6</v>
      </c>
      <c r="G46" s="3">
        <v>27.9</v>
      </c>
      <c r="H46" s="3">
        <v>0</v>
      </c>
      <c r="I46" s="3">
        <v>0.01</v>
      </c>
      <c r="J46" s="3">
        <v>0.38</v>
      </c>
      <c r="K46" s="3">
        <v>0</v>
      </c>
      <c r="L46" s="3">
        <v>1.1599999999999999</v>
      </c>
      <c r="M46" s="3">
        <v>1.26</v>
      </c>
      <c r="N46" s="3">
        <v>30.23</v>
      </c>
      <c r="O46" s="3">
        <v>67</v>
      </c>
      <c r="P46" s="3">
        <v>4.5599999999999996</v>
      </c>
      <c r="Q46" s="3">
        <v>8.52</v>
      </c>
      <c r="R46" s="3">
        <v>0.77</v>
      </c>
      <c r="S46" s="3">
        <v>0.01</v>
      </c>
      <c r="T46" s="3">
        <v>0.02</v>
      </c>
      <c r="U46" s="3">
        <v>0.7</v>
      </c>
    </row>
    <row r="47" spans="1:21" ht="21" customHeight="1">
      <c r="A47" s="3" t="s">
        <v>28</v>
      </c>
      <c r="B47" s="3" t="s">
        <v>30</v>
      </c>
      <c r="C47" s="3">
        <v>20</v>
      </c>
      <c r="D47" s="3">
        <v>1.3</v>
      </c>
      <c r="E47" s="3">
        <v>0.2</v>
      </c>
      <c r="F47" s="3">
        <v>6.7</v>
      </c>
      <c r="G47" s="3">
        <v>34.200000000000003</v>
      </c>
      <c r="H47" s="3">
        <v>0.04</v>
      </c>
      <c r="I47" s="3">
        <v>0.02</v>
      </c>
      <c r="J47" s="3">
        <v>0</v>
      </c>
      <c r="K47" s="3">
        <v>0</v>
      </c>
      <c r="L47" s="3">
        <v>0</v>
      </c>
      <c r="M47" s="3">
        <v>122</v>
      </c>
      <c r="N47" s="3">
        <v>49</v>
      </c>
      <c r="O47" s="3">
        <v>7</v>
      </c>
      <c r="P47" s="3">
        <v>9.4</v>
      </c>
      <c r="Q47" s="3">
        <v>31.6</v>
      </c>
      <c r="R47" s="3">
        <v>0.78</v>
      </c>
      <c r="S47" s="3">
        <v>0</v>
      </c>
      <c r="T47" s="3">
        <v>6.18</v>
      </c>
      <c r="U47" s="3">
        <v>0</v>
      </c>
    </row>
    <row r="48" spans="1:21" ht="21" customHeight="1">
      <c r="A48" s="3" t="s">
        <v>28</v>
      </c>
      <c r="B48" s="3" t="s">
        <v>29</v>
      </c>
      <c r="C48" s="3">
        <v>20</v>
      </c>
      <c r="D48" s="3">
        <v>1.52</v>
      </c>
      <c r="E48" s="3">
        <v>0.16</v>
      </c>
      <c r="F48" s="3">
        <v>9.84</v>
      </c>
      <c r="G48" s="3">
        <v>46.9</v>
      </c>
      <c r="H48" s="3">
        <v>0.02</v>
      </c>
      <c r="I48" s="3">
        <v>0.01</v>
      </c>
      <c r="J48" s="3">
        <v>0</v>
      </c>
      <c r="K48" s="3">
        <v>0</v>
      </c>
      <c r="L48" s="3">
        <v>0</v>
      </c>
      <c r="M48" s="3">
        <v>100</v>
      </c>
      <c r="N48" s="3">
        <v>19</v>
      </c>
      <c r="O48" s="3">
        <v>4</v>
      </c>
      <c r="P48" s="3">
        <v>3</v>
      </c>
      <c r="Q48" s="3">
        <v>13</v>
      </c>
      <c r="R48" s="3">
        <v>0.2</v>
      </c>
      <c r="S48" s="3">
        <v>0.64</v>
      </c>
      <c r="T48" s="3">
        <v>1.2</v>
      </c>
      <c r="U48" s="3">
        <v>2.9</v>
      </c>
    </row>
    <row r="49" spans="1:21" ht="21" customHeight="1">
      <c r="A49" s="3"/>
      <c r="B49" s="10" t="s">
        <v>31</v>
      </c>
      <c r="C49" s="10">
        <f t="shared" ref="C49:U49" si="4">SUM(C43:C48)</f>
        <v>557</v>
      </c>
      <c r="D49" s="10">
        <f t="shared" si="4"/>
        <v>15.719999999999999</v>
      </c>
      <c r="E49" s="10">
        <f t="shared" si="4"/>
        <v>18.41</v>
      </c>
      <c r="F49" s="10">
        <f t="shared" si="4"/>
        <v>67.040000000000006</v>
      </c>
      <c r="G49" s="10">
        <f t="shared" si="4"/>
        <v>553.54999999999995</v>
      </c>
      <c r="H49" s="10">
        <f t="shared" si="4"/>
        <v>0.12999999999999998</v>
      </c>
      <c r="I49" s="10">
        <f t="shared" si="4"/>
        <v>0.08</v>
      </c>
      <c r="J49" s="10">
        <f t="shared" si="4"/>
        <v>19.499999999999996</v>
      </c>
      <c r="K49" s="10">
        <f t="shared" si="4"/>
        <v>9.9999999999999992E-2</v>
      </c>
      <c r="L49" s="10">
        <f t="shared" si="4"/>
        <v>3.4399999999999995</v>
      </c>
      <c r="M49" s="10">
        <f t="shared" si="4"/>
        <v>451.07</v>
      </c>
      <c r="N49" s="10">
        <f t="shared" si="4"/>
        <v>288.29999999999995</v>
      </c>
      <c r="O49" s="10">
        <f t="shared" si="4"/>
        <v>210.48</v>
      </c>
      <c r="P49" s="10">
        <f t="shared" si="4"/>
        <v>50.61</v>
      </c>
      <c r="Q49" s="10">
        <f t="shared" si="4"/>
        <v>252.72</v>
      </c>
      <c r="R49" s="10">
        <f t="shared" si="4"/>
        <v>4.92</v>
      </c>
      <c r="S49" s="10">
        <f t="shared" si="4"/>
        <v>33.409999999999997</v>
      </c>
      <c r="T49" s="10">
        <f t="shared" si="4"/>
        <v>7.81</v>
      </c>
      <c r="U49" s="10">
        <f t="shared" si="4"/>
        <v>26.919999999999998</v>
      </c>
    </row>
    <row r="50" spans="1:21" ht="21" customHeight="1">
      <c r="A50" s="3"/>
      <c r="B50" s="7" t="s">
        <v>32</v>
      </c>
      <c r="C50" s="7">
        <f>C49</f>
        <v>557</v>
      </c>
      <c r="D50" s="7">
        <f>D49</f>
        <v>15.719999999999999</v>
      </c>
      <c r="E50" s="7">
        <f t="shared" ref="E50:U50" si="5">E49</f>
        <v>18.41</v>
      </c>
      <c r="F50" s="7">
        <f t="shared" si="5"/>
        <v>67.040000000000006</v>
      </c>
      <c r="G50" s="7">
        <f t="shared" si="5"/>
        <v>553.54999999999995</v>
      </c>
      <c r="H50" s="7">
        <f t="shared" si="5"/>
        <v>0.12999999999999998</v>
      </c>
      <c r="I50" s="7">
        <f t="shared" si="5"/>
        <v>0.08</v>
      </c>
      <c r="J50" s="7">
        <f t="shared" si="5"/>
        <v>19.499999999999996</v>
      </c>
      <c r="K50" s="7">
        <f t="shared" si="5"/>
        <v>9.9999999999999992E-2</v>
      </c>
      <c r="L50" s="7">
        <f t="shared" si="5"/>
        <v>3.4399999999999995</v>
      </c>
      <c r="M50" s="7">
        <f t="shared" si="5"/>
        <v>451.07</v>
      </c>
      <c r="N50" s="7">
        <f t="shared" si="5"/>
        <v>288.29999999999995</v>
      </c>
      <c r="O50" s="7">
        <f t="shared" si="5"/>
        <v>210.48</v>
      </c>
      <c r="P50" s="7">
        <f t="shared" si="5"/>
        <v>50.61</v>
      </c>
      <c r="Q50" s="7">
        <f t="shared" si="5"/>
        <v>252.72</v>
      </c>
      <c r="R50" s="7">
        <f t="shared" si="5"/>
        <v>4.92</v>
      </c>
      <c r="S50" s="7">
        <f t="shared" si="5"/>
        <v>33.409999999999997</v>
      </c>
      <c r="T50" s="7">
        <f t="shared" si="5"/>
        <v>7.81</v>
      </c>
      <c r="U50" s="7">
        <f t="shared" si="5"/>
        <v>26.919999999999998</v>
      </c>
    </row>
    <row r="51" spans="1:21" ht="21" customHeight="1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6"/>
      <c r="U51" s="26"/>
    </row>
    <row r="52" spans="1:21" ht="36" customHeight="1">
      <c r="A52" s="50" t="s">
        <v>72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</row>
    <row r="53" spans="1:21" ht="30" customHeight="1">
      <c r="A53" s="44" t="s">
        <v>0</v>
      </c>
      <c r="B53" s="44" t="s">
        <v>83</v>
      </c>
      <c r="C53" s="57" t="s">
        <v>1</v>
      </c>
      <c r="D53" s="59" t="s">
        <v>84</v>
      </c>
      <c r="E53" s="60"/>
      <c r="F53" s="61"/>
      <c r="G53" s="51" t="s">
        <v>5</v>
      </c>
      <c r="H53" s="56" t="s">
        <v>81</v>
      </c>
      <c r="I53" s="56"/>
      <c r="J53" s="56"/>
      <c r="K53" s="56"/>
      <c r="L53" s="56"/>
      <c r="M53" s="56" t="s">
        <v>82</v>
      </c>
      <c r="N53" s="56"/>
      <c r="O53" s="56"/>
      <c r="P53" s="56"/>
      <c r="Q53" s="56"/>
      <c r="R53" s="56"/>
      <c r="S53" s="56"/>
      <c r="T53" s="56"/>
      <c r="U53" s="56"/>
    </row>
    <row r="54" spans="1:21" ht="30">
      <c r="A54" s="44"/>
      <c r="B54" s="44"/>
      <c r="C54" s="58"/>
      <c r="D54" s="15" t="s">
        <v>2</v>
      </c>
      <c r="E54" s="16" t="s">
        <v>3</v>
      </c>
      <c r="F54" s="16" t="s">
        <v>4</v>
      </c>
      <c r="G54" s="52"/>
      <c r="H54" s="17" t="s">
        <v>6</v>
      </c>
      <c r="I54" s="17" t="s">
        <v>7</v>
      </c>
      <c r="J54" s="17" t="s">
        <v>8</v>
      </c>
      <c r="K54" s="17" t="s">
        <v>9</v>
      </c>
      <c r="L54" s="17" t="s">
        <v>10</v>
      </c>
      <c r="M54" s="17" t="s">
        <v>11</v>
      </c>
      <c r="N54" s="17" t="s">
        <v>12</v>
      </c>
      <c r="O54" s="17" t="s">
        <v>13</v>
      </c>
      <c r="P54" s="17" t="s">
        <v>14</v>
      </c>
      <c r="Q54" s="17" t="s">
        <v>15</v>
      </c>
      <c r="R54" s="17" t="s">
        <v>16</v>
      </c>
      <c r="S54" s="17" t="s">
        <v>17</v>
      </c>
      <c r="T54" s="17" t="s">
        <v>18</v>
      </c>
      <c r="U54" s="17" t="s">
        <v>19</v>
      </c>
    </row>
    <row r="55" spans="1:21">
      <c r="A55" s="10"/>
      <c r="B55" s="10"/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21</v>
      </c>
      <c r="H55" s="17" t="s">
        <v>22</v>
      </c>
      <c r="I55" s="17" t="s">
        <v>22</v>
      </c>
      <c r="J55" s="17" t="s">
        <v>23</v>
      </c>
      <c r="K55" s="17" t="s">
        <v>24</v>
      </c>
      <c r="L55" s="17" t="s">
        <v>22</v>
      </c>
      <c r="M55" s="17" t="s">
        <v>22</v>
      </c>
      <c r="N55" s="17" t="s">
        <v>22</v>
      </c>
      <c r="O55" s="17" t="s">
        <v>22</v>
      </c>
      <c r="P55" s="17" t="s">
        <v>22</v>
      </c>
      <c r="Q55" s="17" t="s">
        <v>22</v>
      </c>
      <c r="R55" s="17" t="s">
        <v>22</v>
      </c>
      <c r="S55" s="17" t="s">
        <v>24</v>
      </c>
      <c r="T55" s="17" t="s">
        <v>24</v>
      </c>
      <c r="U55" s="17" t="s">
        <v>24</v>
      </c>
    </row>
    <row r="56" spans="1:21">
      <c r="A56" s="3"/>
      <c r="B56" s="18" t="s">
        <v>42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>
      <c r="A57" s="3"/>
      <c r="B57" s="10" t="s">
        <v>92</v>
      </c>
      <c r="C57" s="9" t="s">
        <v>115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 ht="48.75" customHeight="1">
      <c r="A58" s="35" t="s">
        <v>130</v>
      </c>
      <c r="B58" s="36" t="s">
        <v>131</v>
      </c>
      <c r="C58" s="3">
        <v>60</v>
      </c>
      <c r="D58" s="3">
        <v>0.8</v>
      </c>
      <c r="E58" s="3">
        <v>6.1</v>
      </c>
      <c r="F58" s="3">
        <v>3.6</v>
      </c>
      <c r="G58" s="3">
        <v>72.5</v>
      </c>
      <c r="H58" s="3">
        <v>0.02</v>
      </c>
      <c r="I58" s="3">
        <v>0.02</v>
      </c>
      <c r="J58" s="35">
        <v>241.63</v>
      </c>
      <c r="K58" s="35">
        <v>0</v>
      </c>
      <c r="L58" s="35">
        <v>17.32</v>
      </c>
      <c r="M58" s="35">
        <v>87.51</v>
      </c>
      <c r="N58" s="35">
        <v>160.13999999999999</v>
      </c>
      <c r="O58" s="35">
        <v>23.5</v>
      </c>
      <c r="P58" s="35">
        <v>11.17</v>
      </c>
      <c r="Q58" s="35">
        <v>18.8</v>
      </c>
      <c r="R58" s="35">
        <v>0.56000000000000005</v>
      </c>
      <c r="S58" s="35">
        <v>9.8699999999999992</v>
      </c>
      <c r="T58" s="35">
        <v>0.15</v>
      </c>
      <c r="U58" s="35">
        <v>10.98</v>
      </c>
    </row>
    <row r="59" spans="1:21" ht="24.75" customHeight="1">
      <c r="A59" s="3" t="s">
        <v>43</v>
      </c>
      <c r="B59" s="3" t="s">
        <v>44</v>
      </c>
      <c r="C59" s="3">
        <v>150</v>
      </c>
      <c r="D59" s="3">
        <v>3.1</v>
      </c>
      <c r="E59" s="3">
        <v>5.3</v>
      </c>
      <c r="F59" s="3">
        <v>19.8</v>
      </c>
      <c r="G59" s="3">
        <v>139.4</v>
      </c>
      <c r="H59" s="3">
        <v>0.12</v>
      </c>
      <c r="I59" s="3">
        <v>0.11</v>
      </c>
      <c r="J59" s="3">
        <v>23.8</v>
      </c>
      <c r="K59" s="3">
        <v>0.09</v>
      </c>
      <c r="L59" s="3">
        <v>10.199999999999999</v>
      </c>
      <c r="M59" s="3">
        <v>161.78</v>
      </c>
      <c r="N59" s="3">
        <v>624.83000000000004</v>
      </c>
      <c r="O59" s="3">
        <v>39.49</v>
      </c>
      <c r="P59" s="3">
        <v>28.23</v>
      </c>
      <c r="Q59" s="3">
        <v>84.47</v>
      </c>
      <c r="R59" s="3">
        <v>1.03</v>
      </c>
      <c r="S59" s="3">
        <v>28.46</v>
      </c>
      <c r="T59" s="3">
        <v>0.78</v>
      </c>
      <c r="U59" s="3">
        <v>42.79</v>
      </c>
    </row>
    <row r="60" spans="1:21" ht="22.5" customHeight="1">
      <c r="A60" s="4" t="s">
        <v>99</v>
      </c>
      <c r="B60" s="4" t="s">
        <v>97</v>
      </c>
      <c r="C60" s="6" t="s">
        <v>98</v>
      </c>
      <c r="D60" s="3">
        <v>8.65</v>
      </c>
      <c r="E60" s="3">
        <v>6.84</v>
      </c>
      <c r="F60" s="3">
        <v>3.5</v>
      </c>
      <c r="G60" s="3">
        <v>145</v>
      </c>
      <c r="H60" s="3">
        <v>0.1</v>
      </c>
      <c r="I60" s="3">
        <v>0</v>
      </c>
      <c r="J60" s="3">
        <v>0</v>
      </c>
      <c r="K60" s="3">
        <v>0</v>
      </c>
      <c r="L60" s="3">
        <v>1.5</v>
      </c>
      <c r="M60" s="3">
        <v>0</v>
      </c>
      <c r="N60" s="3">
        <v>0</v>
      </c>
      <c r="O60" s="3">
        <v>26.4</v>
      </c>
      <c r="P60" s="3">
        <v>16.600000000000001</v>
      </c>
      <c r="Q60" s="3">
        <v>115.3</v>
      </c>
      <c r="R60" s="3">
        <v>0.9</v>
      </c>
      <c r="S60" s="3">
        <v>0</v>
      </c>
      <c r="T60" s="3">
        <v>0</v>
      </c>
      <c r="U60" s="3">
        <v>0</v>
      </c>
    </row>
    <row r="61" spans="1:21" ht="21" customHeight="1">
      <c r="A61" s="4" t="s">
        <v>122</v>
      </c>
      <c r="B61" s="4" t="s">
        <v>123</v>
      </c>
      <c r="C61" s="3">
        <v>200</v>
      </c>
      <c r="D61" s="3">
        <v>0.1</v>
      </c>
      <c r="E61" s="3">
        <v>0.1</v>
      </c>
      <c r="F61" s="3">
        <v>13.9</v>
      </c>
      <c r="G61" s="3">
        <v>57.8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12.3</v>
      </c>
      <c r="P61" s="3">
        <v>3.7</v>
      </c>
      <c r="Q61" s="3">
        <v>2.4</v>
      </c>
      <c r="R61" s="3">
        <v>0.5</v>
      </c>
      <c r="S61" s="3">
        <v>0</v>
      </c>
      <c r="T61" s="3">
        <v>0</v>
      </c>
      <c r="U61" s="3">
        <v>0</v>
      </c>
    </row>
    <row r="62" spans="1:21" ht="21" customHeight="1">
      <c r="A62" s="3" t="s">
        <v>28</v>
      </c>
      <c r="B62" s="3" t="s">
        <v>30</v>
      </c>
      <c r="C62" s="3">
        <v>20</v>
      </c>
      <c r="D62" s="3">
        <v>1.3</v>
      </c>
      <c r="E62" s="3">
        <v>0.2</v>
      </c>
      <c r="F62" s="3">
        <v>6.7</v>
      </c>
      <c r="G62" s="3">
        <v>34.200000000000003</v>
      </c>
      <c r="H62" s="3">
        <v>0.04</v>
      </c>
      <c r="I62" s="3">
        <v>0.02</v>
      </c>
      <c r="J62" s="3">
        <v>0</v>
      </c>
      <c r="K62" s="3">
        <v>0</v>
      </c>
      <c r="L62" s="3">
        <v>0</v>
      </c>
      <c r="M62" s="3">
        <v>122</v>
      </c>
      <c r="N62" s="3">
        <v>49</v>
      </c>
      <c r="O62" s="3">
        <v>7</v>
      </c>
      <c r="P62" s="3">
        <v>9.4</v>
      </c>
      <c r="Q62" s="3">
        <v>31.6</v>
      </c>
      <c r="R62" s="3">
        <v>0.78</v>
      </c>
      <c r="S62" s="3">
        <v>0</v>
      </c>
      <c r="T62" s="3">
        <v>6.18</v>
      </c>
      <c r="U62" s="3">
        <v>0</v>
      </c>
    </row>
    <row r="63" spans="1:21" ht="21" customHeight="1">
      <c r="A63" s="3" t="s">
        <v>28</v>
      </c>
      <c r="B63" s="3" t="s">
        <v>29</v>
      </c>
      <c r="C63" s="3">
        <v>20</v>
      </c>
      <c r="D63" s="3">
        <v>1.52</v>
      </c>
      <c r="E63" s="3">
        <v>0.16</v>
      </c>
      <c r="F63" s="3">
        <v>9.84</v>
      </c>
      <c r="G63" s="3">
        <v>46.9</v>
      </c>
      <c r="H63" s="3">
        <v>0.02</v>
      </c>
      <c r="I63" s="3">
        <v>0.01</v>
      </c>
      <c r="J63" s="3">
        <v>0</v>
      </c>
      <c r="K63" s="3">
        <v>0</v>
      </c>
      <c r="L63" s="3">
        <v>0</v>
      </c>
      <c r="M63" s="3">
        <v>100</v>
      </c>
      <c r="N63" s="3">
        <v>19</v>
      </c>
      <c r="O63" s="3">
        <v>4</v>
      </c>
      <c r="P63" s="3">
        <v>3</v>
      </c>
      <c r="Q63" s="3">
        <v>13</v>
      </c>
      <c r="R63" s="3">
        <v>0.2</v>
      </c>
      <c r="S63" s="3">
        <v>0.64</v>
      </c>
      <c r="T63" s="3">
        <v>1.2</v>
      </c>
      <c r="U63" s="3">
        <v>2.9</v>
      </c>
    </row>
    <row r="64" spans="1:21" ht="21" customHeight="1">
      <c r="A64" s="4" t="s">
        <v>28</v>
      </c>
      <c r="B64" s="4" t="s">
        <v>136</v>
      </c>
      <c r="C64" s="3">
        <v>200</v>
      </c>
      <c r="D64" s="3">
        <v>3.25</v>
      </c>
      <c r="E64" s="3">
        <v>0.98</v>
      </c>
      <c r="F64" s="3">
        <v>25.1</v>
      </c>
      <c r="G64" s="3">
        <v>89.7</v>
      </c>
      <c r="H64" s="3">
        <v>7.0000000000000007E-2</v>
      </c>
      <c r="I64" s="3">
        <v>0.1</v>
      </c>
      <c r="J64" s="3">
        <v>30</v>
      </c>
      <c r="K64" s="3">
        <v>0</v>
      </c>
      <c r="L64" s="3">
        <v>10</v>
      </c>
      <c r="M64" s="3">
        <v>59</v>
      </c>
      <c r="N64" s="3">
        <v>722</v>
      </c>
      <c r="O64" s="3">
        <v>18</v>
      </c>
      <c r="P64" s="3">
        <v>91</v>
      </c>
      <c r="Q64" s="3">
        <v>61</v>
      </c>
      <c r="R64" s="3">
        <v>1.3</v>
      </c>
      <c r="S64" s="3">
        <v>0.12</v>
      </c>
      <c r="T64" s="3">
        <v>2.2000000000000002</v>
      </c>
      <c r="U64" s="3">
        <v>5.5</v>
      </c>
    </row>
    <row r="65" spans="1:21" ht="21" customHeight="1">
      <c r="A65" s="3"/>
      <c r="B65" s="10" t="s">
        <v>31</v>
      </c>
      <c r="C65" s="10">
        <v>750</v>
      </c>
      <c r="D65" s="10">
        <f>SUM(D58:D64)</f>
        <v>18.72</v>
      </c>
      <c r="E65" s="10">
        <f t="shared" ref="E65:U65" si="6">SUM(E58:E64)</f>
        <v>19.68</v>
      </c>
      <c r="F65" s="10">
        <f t="shared" si="6"/>
        <v>82.44</v>
      </c>
      <c r="G65" s="10">
        <f t="shared" si="6"/>
        <v>585.5</v>
      </c>
      <c r="H65" s="10">
        <f t="shared" si="6"/>
        <v>0.37</v>
      </c>
      <c r="I65" s="10">
        <f t="shared" si="6"/>
        <v>0.26</v>
      </c>
      <c r="J65" s="10">
        <f t="shared" si="6"/>
        <v>295.43</v>
      </c>
      <c r="K65" s="10">
        <f t="shared" si="6"/>
        <v>0.09</v>
      </c>
      <c r="L65" s="10">
        <f t="shared" si="6"/>
        <v>40.019999999999996</v>
      </c>
      <c r="M65" s="10">
        <f t="shared" si="6"/>
        <v>530.29</v>
      </c>
      <c r="N65" s="10">
        <f t="shared" si="6"/>
        <v>1574.97</v>
      </c>
      <c r="O65" s="10">
        <f t="shared" si="6"/>
        <v>130.69</v>
      </c>
      <c r="P65" s="10">
        <f t="shared" si="6"/>
        <v>163.10000000000002</v>
      </c>
      <c r="Q65" s="10">
        <f t="shared" si="6"/>
        <v>326.57</v>
      </c>
      <c r="R65" s="10">
        <f t="shared" si="6"/>
        <v>5.2700000000000005</v>
      </c>
      <c r="S65" s="10">
        <f t="shared" si="6"/>
        <v>39.089999999999996</v>
      </c>
      <c r="T65" s="10">
        <f t="shared" si="6"/>
        <v>10.509999999999998</v>
      </c>
      <c r="U65" s="10">
        <f t="shared" si="6"/>
        <v>62.169999999999995</v>
      </c>
    </row>
    <row r="66" spans="1:21" ht="21" customHeight="1">
      <c r="A66" s="3"/>
      <c r="B66" s="7" t="s">
        <v>32</v>
      </c>
      <c r="C66" s="7">
        <f t="shared" ref="C66:U66" si="7">C65</f>
        <v>750</v>
      </c>
      <c r="D66" s="7">
        <f t="shared" si="7"/>
        <v>18.72</v>
      </c>
      <c r="E66" s="7">
        <f t="shared" si="7"/>
        <v>19.68</v>
      </c>
      <c r="F66" s="7">
        <f t="shared" si="7"/>
        <v>82.44</v>
      </c>
      <c r="G66" s="7">
        <f t="shared" si="7"/>
        <v>585.5</v>
      </c>
      <c r="H66" s="7">
        <f t="shared" si="7"/>
        <v>0.37</v>
      </c>
      <c r="I66" s="7">
        <f t="shared" si="7"/>
        <v>0.26</v>
      </c>
      <c r="J66" s="7">
        <f t="shared" si="7"/>
        <v>295.43</v>
      </c>
      <c r="K66" s="7">
        <f t="shared" si="7"/>
        <v>0.09</v>
      </c>
      <c r="L66" s="7">
        <f t="shared" si="7"/>
        <v>40.019999999999996</v>
      </c>
      <c r="M66" s="7">
        <f t="shared" si="7"/>
        <v>530.29</v>
      </c>
      <c r="N66" s="7">
        <f t="shared" si="7"/>
        <v>1574.97</v>
      </c>
      <c r="O66" s="7">
        <f t="shared" si="7"/>
        <v>130.69</v>
      </c>
      <c r="P66" s="7">
        <f t="shared" si="7"/>
        <v>163.10000000000002</v>
      </c>
      <c r="Q66" s="7">
        <f t="shared" si="7"/>
        <v>326.57</v>
      </c>
      <c r="R66" s="7">
        <f t="shared" si="7"/>
        <v>5.2700000000000005</v>
      </c>
      <c r="S66" s="7">
        <f t="shared" si="7"/>
        <v>39.089999999999996</v>
      </c>
      <c r="T66" s="7">
        <f t="shared" si="7"/>
        <v>10.509999999999998</v>
      </c>
      <c r="U66" s="7">
        <f t="shared" si="7"/>
        <v>62.169999999999995</v>
      </c>
    </row>
    <row r="67" spans="1:21" ht="21" customHeight="1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6"/>
      <c r="U67" s="26"/>
    </row>
    <row r="68" spans="1:21" ht="36" customHeight="1">
      <c r="A68" s="50" t="s">
        <v>73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ht="27.75" customHeight="1">
      <c r="A69" s="44" t="s">
        <v>0</v>
      </c>
      <c r="B69" s="44" t="s">
        <v>83</v>
      </c>
      <c r="C69" s="57" t="s">
        <v>1</v>
      </c>
      <c r="D69" s="59" t="s">
        <v>84</v>
      </c>
      <c r="E69" s="60"/>
      <c r="F69" s="61"/>
      <c r="G69" s="51" t="s">
        <v>5</v>
      </c>
      <c r="H69" s="56" t="s">
        <v>81</v>
      </c>
      <c r="I69" s="56"/>
      <c r="J69" s="56"/>
      <c r="K69" s="56"/>
      <c r="L69" s="56"/>
      <c r="M69" s="56" t="s">
        <v>82</v>
      </c>
      <c r="N69" s="56"/>
      <c r="O69" s="56"/>
      <c r="P69" s="56"/>
      <c r="Q69" s="56"/>
      <c r="R69" s="56"/>
      <c r="S69" s="56"/>
      <c r="T69" s="56"/>
      <c r="U69" s="56"/>
    </row>
    <row r="70" spans="1:21" ht="30">
      <c r="A70" s="44"/>
      <c r="B70" s="44"/>
      <c r="C70" s="58"/>
      <c r="D70" s="15" t="s">
        <v>2</v>
      </c>
      <c r="E70" s="16" t="s">
        <v>3</v>
      </c>
      <c r="F70" s="16" t="s">
        <v>4</v>
      </c>
      <c r="G70" s="52"/>
      <c r="H70" s="17" t="s">
        <v>6</v>
      </c>
      <c r="I70" s="17" t="s">
        <v>7</v>
      </c>
      <c r="J70" s="17" t="s">
        <v>8</v>
      </c>
      <c r="K70" s="17" t="s">
        <v>9</v>
      </c>
      <c r="L70" s="17" t="s">
        <v>10</v>
      </c>
      <c r="M70" s="17" t="s">
        <v>11</v>
      </c>
      <c r="N70" s="17" t="s">
        <v>12</v>
      </c>
      <c r="O70" s="17" t="s">
        <v>13</v>
      </c>
      <c r="P70" s="17" t="s">
        <v>14</v>
      </c>
      <c r="Q70" s="17" t="s">
        <v>15</v>
      </c>
      <c r="R70" s="17" t="s">
        <v>16</v>
      </c>
      <c r="S70" s="17" t="s">
        <v>17</v>
      </c>
      <c r="T70" s="17" t="s">
        <v>18</v>
      </c>
      <c r="U70" s="17" t="s">
        <v>19</v>
      </c>
    </row>
    <row r="71" spans="1:21">
      <c r="A71" s="10"/>
      <c r="B71" s="10"/>
      <c r="C71" s="17" t="s">
        <v>20</v>
      </c>
      <c r="D71" s="17" t="s">
        <v>20</v>
      </c>
      <c r="E71" s="17" t="s">
        <v>20</v>
      </c>
      <c r="F71" s="17" t="s">
        <v>20</v>
      </c>
      <c r="G71" s="17" t="s">
        <v>21</v>
      </c>
      <c r="H71" s="17" t="s">
        <v>22</v>
      </c>
      <c r="I71" s="17" t="s">
        <v>22</v>
      </c>
      <c r="J71" s="17" t="s">
        <v>23</v>
      </c>
      <c r="K71" s="17" t="s">
        <v>24</v>
      </c>
      <c r="L71" s="17" t="s">
        <v>22</v>
      </c>
      <c r="M71" s="17" t="s">
        <v>22</v>
      </c>
      <c r="N71" s="17" t="s">
        <v>22</v>
      </c>
      <c r="O71" s="17" t="s">
        <v>22</v>
      </c>
      <c r="P71" s="17" t="s">
        <v>22</v>
      </c>
      <c r="Q71" s="17" t="s">
        <v>22</v>
      </c>
      <c r="R71" s="17" t="s">
        <v>22</v>
      </c>
      <c r="S71" s="17" t="s">
        <v>24</v>
      </c>
      <c r="T71" s="17" t="s">
        <v>24</v>
      </c>
      <c r="U71" s="17" t="s">
        <v>24</v>
      </c>
    </row>
    <row r="72" spans="1:21">
      <c r="A72" s="3"/>
      <c r="B72" s="18" t="s">
        <v>47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>
      <c r="A73" s="3"/>
      <c r="B73" s="10" t="s">
        <v>92</v>
      </c>
      <c r="C73" s="9" t="s">
        <v>115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30">
      <c r="A74" s="35" t="s">
        <v>132</v>
      </c>
      <c r="B74" s="36" t="s">
        <v>133</v>
      </c>
      <c r="C74" s="3">
        <v>60</v>
      </c>
      <c r="D74" s="3">
        <v>0.5</v>
      </c>
      <c r="E74" s="3">
        <v>6.1</v>
      </c>
      <c r="F74" s="3">
        <v>4.3</v>
      </c>
      <c r="G74" s="3">
        <v>74.3</v>
      </c>
      <c r="H74" s="3">
        <v>0.03</v>
      </c>
      <c r="I74" s="3">
        <v>0.03</v>
      </c>
      <c r="J74" s="35">
        <v>732.9</v>
      </c>
      <c r="K74" s="35">
        <v>0</v>
      </c>
      <c r="L74" s="35">
        <v>3.63</v>
      </c>
      <c r="M74" s="35">
        <v>89.79</v>
      </c>
      <c r="N74" s="35">
        <v>123.26</v>
      </c>
      <c r="O74" s="35">
        <v>13.5</v>
      </c>
      <c r="P74" s="35">
        <v>15.57</v>
      </c>
      <c r="Q74" s="35">
        <v>22.38</v>
      </c>
      <c r="R74" s="35">
        <v>0.66</v>
      </c>
      <c r="S74" s="35">
        <v>10.19</v>
      </c>
      <c r="T74" s="35">
        <v>0.09</v>
      </c>
      <c r="U74" s="35">
        <v>21.57</v>
      </c>
    </row>
    <row r="75" spans="1:21" ht="23.25" customHeight="1">
      <c r="A75" s="4" t="s">
        <v>48</v>
      </c>
      <c r="B75" s="4" t="s">
        <v>62</v>
      </c>
      <c r="C75" s="6" t="s">
        <v>67</v>
      </c>
      <c r="D75" s="3">
        <v>11.09</v>
      </c>
      <c r="E75" s="3">
        <v>9.35</v>
      </c>
      <c r="F75" s="3">
        <v>23.94</v>
      </c>
      <c r="G75" s="3">
        <v>234</v>
      </c>
      <c r="H75" s="3">
        <v>7.0000000000000007E-2</v>
      </c>
      <c r="I75" s="3">
        <v>0.12</v>
      </c>
      <c r="J75" s="3">
        <v>261.60000000000002</v>
      </c>
      <c r="K75" s="3">
        <v>0.1</v>
      </c>
      <c r="L75" s="3">
        <v>0.08</v>
      </c>
      <c r="M75" s="3">
        <v>276</v>
      </c>
      <c r="N75" s="3">
        <v>267</v>
      </c>
      <c r="O75" s="3">
        <v>117</v>
      </c>
      <c r="P75" s="3">
        <v>44</v>
      </c>
      <c r="Q75" s="3">
        <v>194</v>
      </c>
      <c r="R75" s="3">
        <v>2.2000000000000002</v>
      </c>
      <c r="S75" s="3">
        <v>38.67</v>
      </c>
      <c r="T75" s="3">
        <v>7.3</v>
      </c>
      <c r="U75" s="3">
        <v>81.72</v>
      </c>
    </row>
    <row r="76" spans="1:21" ht="21" customHeight="1">
      <c r="A76" s="3" t="s">
        <v>26</v>
      </c>
      <c r="B76" s="3" t="s">
        <v>63</v>
      </c>
      <c r="C76" s="3">
        <v>200</v>
      </c>
      <c r="D76" s="3">
        <v>0.98</v>
      </c>
      <c r="E76" s="3">
        <v>0.05</v>
      </c>
      <c r="F76" s="3">
        <v>15.64</v>
      </c>
      <c r="G76" s="3">
        <v>66.900000000000006</v>
      </c>
      <c r="H76" s="3">
        <v>0.01</v>
      </c>
      <c r="I76" s="3">
        <v>0.03</v>
      </c>
      <c r="J76" s="3">
        <v>69.959999999999994</v>
      </c>
      <c r="K76" s="3">
        <v>0</v>
      </c>
      <c r="L76" s="3">
        <v>0</v>
      </c>
      <c r="M76" s="3">
        <v>3</v>
      </c>
      <c r="N76" s="3">
        <v>285</v>
      </c>
      <c r="O76" s="3">
        <v>90</v>
      </c>
      <c r="P76" s="3">
        <v>18</v>
      </c>
      <c r="Q76" s="3">
        <v>25</v>
      </c>
      <c r="R76" s="3">
        <v>0.6</v>
      </c>
      <c r="S76" s="3">
        <v>0</v>
      </c>
      <c r="T76" s="3">
        <v>0</v>
      </c>
      <c r="U76" s="3">
        <v>0</v>
      </c>
    </row>
    <row r="77" spans="1:21" ht="21" customHeight="1">
      <c r="A77" s="3" t="s">
        <v>28</v>
      </c>
      <c r="B77" s="3" t="s">
        <v>30</v>
      </c>
      <c r="C77" s="3">
        <v>20</v>
      </c>
      <c r="D77" s="3">
        <v>1.3</v>
      </c>
      <c r="E77" s="3">
        <v>0.2</v>
      </c>
      <c r="F77" s="3">
        <v>6.7</v>
      </c>
      <c r="G77" s="3">
        <v>34.200000000000003</v>
      </c>
      <c r="H77" s="3">
        <v>0.04</v>
      </c>
      <c r="I77" s="3">
        <v>0.02</v>
      </c>
      <c r="J77" s="3">
        <v>0</v>
      </c>
      <c r="K77" s="3">
        <v>0</v>
      </c>
      <c r="L77" s="3">
        <v>0</v>
      </c>
      <c r="M77" s="3">
        <v>122</v>
      </c>
      <c r="N77" s="3">
        <v>49</v>
      </c>
      <c r="O77" s="3">
        <v>7</v>
      </c>
      <c r="P77" s="3">
        <v>9.4</v>
      </c>
      <c r="Q77" s="3">
        <v>31.6</v>
      </c>
      <c r="R77" s="3">
        <v>0.78</v>
      </c>
      <c r="S77" s="3">
        <v>0</v>
      </c>
      <c r="T77" s="3">
        <v>6.18</v>
      </c>
      <c r="U77" s="3">
        <v>0</v>
      </c>
    </row>
    <row r="78" spans="1:21" ht="21" customHeight="1">
      <c r="A78" s="4" t="s">
        <v>28</v>
      </c>
      <c r="B78" s="4" t="s">
        <v>111</v>
      </c>
      <c r="C78" s="3">
        <v>60</v>
      </c>
      <c r="D78" s="3">
        <v>4.68</v>
      </c>
      <c r="E78" s="3">
        <v>4.03</v>
      </c>
      <c r="F78" s="3">
        <v>30.46</v>
      </c>
      <c r="G78" s="3">
        <v>177</v>
      </c>
      <c r="H78" s="3">
        <v>0.05</v>
      </c>
      <c r="I78" s="3">
        <v>0.02</v>
      </c>
      <c r="J78" s="3">
        <v>19.12</v>
      </c>
      <c r="K78" s="3">
        <v>0.15</v>
      </c>
      <c r="L78" s="3">
        <v>0</v>
      </c>
      <c r="M78" s="3">
        <v>241</v>
      </c>
      <c r="N78" s="3">
        <v>50</v>
      </c>
      <c r="O78" s="3">
        <v>18</v>
      </c>
      <c r="P78" s="3">
        <v>6</v>
      </c>
      <c r="Q78" s="3">
        <v>41</v>
      </c>
      <c r="R78" s="3">
        <v>0.5</v>
      </c>
      <c r="S78" s="3">
        <v>33.36</v>
      </c>
      <c r="T78" s="3">
        <v>3.1</v>
      </c>
      <c r="U78" s="3">
        <v>11.03</v>
      </c>
    </row>
    <row r="79" spans="1:21" ht="21" customHeight="1">
      <c r="A79" s="3"/>
      <c r="B79" s="10" t="s">
        <v>31</v>
      </c>
      <c r="C79" s="10">
        <v>540</v>
      </c>
      <c r="D79" s="10">
        <f t="shared" ref="D79:U79" si="8">SUM(D74:D78)</f>
        <v>18.55</v>
      </c>
      <c r="E79" s="10">
        <f t="shared" si="8"/>
        <v>19.73</v>
      </c>
      <c r="F79" s="10">
        <f t="shared" si="8"/>
        <v>81.040000000000006</v>
      </c>
      <c r="G79" s="10">
        <f t="shared" si="8"/>
        <v>586.40000000000009</v>
      </c>
      <c r="H79" s="10">
        <f t="shared" si="8"/>
        <v>0.2</v>
      </c>
      <c r="I79" s="10">
        <f t="shared" si="8"/>
        <v>0.21999999999999997</v>
      </c>
      <c r="J79" s="10">
        <f t="shared" si="8"/>
        <v>1083.58</v>
      </c>
      <c r="K79" s="10">
        <f t="shared" si="8"/>
        <v>0.25</v>
      </c>
      <c r="L79" s="10">
        <f t="shared" si="8"/>
        <v>3.71</v>
      </c>
      <c r="M79" s="10">
        <f t="shared" si="8"/>
        <v>731.79</v>
      </c>
      <c r="N79" s="10">
        <f t="shared" si="8"/>
        <v>774.26</v>
      </c>
      <c r="O79" s="10">
        <f t="shared" si="8"/>
        <v>245.5</v>
      </c>
      <c r="P79" s="10">
        <f t="shared" si="8"/>
        <v>92.97</v>
      </c>
      <c r="Q79" s="10">
        <f t="shared" si="8"/>
        <v>313.98</v>
      </c>
      <c r="R79" s="10">
        <f t="shared" si="8"/>
        <v>4.74</v>
      </c>
      <c r="S79" s="10">
        <f t="shared" si="8"/>
        <v>82.22</v>
      </c>
      <c r="T79" s="10">
        <f t="shared" si="8"/>
        <v>16.670000000000002</v>
      </c>
      <c r="U79" s="10">
        <f t="shared" si="8"/>
        <v>114.32</v>
      </c>
    </row>
    <row r="80" spans="1:21" ht="21" customHeight="1">
      <c r="A80" s="3"/>
      <c r="B80" s="7" t="s">
        <v>32</v>
      </c>
      <c r="C80" s="7">
        <f>C79</f>
        <v>540</v>
      </c>
      <c r="D80" s="7">
        <f>D79</f>
        <v>18.55</v>
      </c>
      <c r="E80" s="7">
        <f t="shared" ref="E80:U80" si="9">E79</f>
        <v>19.73</v>
      </c>
      <c r="F80" s="7">
        <f t="shared" si="9"/>
        <v>81.040000000000006</v>
      </c>
      <c r="G80" s="7">
        <f t="shared" si="9"/>
        <v>586.40000000000009</v>
      </c>
      <c r="H80" s="7">
        <f t="shared" si="9"/>
        <v>0.2</v>
      </c>
      <c r="I80" s="7">
        <f t="shared" si="9"/>
        <v>0.21999999999999997</v>
      </c>
      <c r="J80" s="7">
        <f t="shared" si="9"/>
        <v>1083.58</v>
      </c>
      <c r="K80" s="7">
        <f t="shared" si="9"/>
        <v>0.25</v>
      </c>
      <c r="L80" s="7">
        <f t="shared" si="9"/>
        <v>3.71</v>
      </c>
      <c r="M80" s="7">
        <f t="shared" si="9"/>
        <v>731.79</v>
      </c>
      <c r="N80" s="7">
        <f t="shared" si="9"/>
        <v>774.26</v>
      </c>
      <c r="O80" s="7">
        <f t="shared" si="9"/>
        <v>245.5</v>
      </c>
      <c r="P80" s="7">
        <f t="shared" si="9"/>
        <v>92.97</v>
      </c>
      <c r="Q80" s="7">
        <f t="shared" si="9"/>
        <v>313.98</v>
      </c>
      <c r="R80" s="7">
        <f t="shared" si="9"/>
        <v>4.74</v>
      </c>
      <c r="S80" s="7">
        <f t="shared" si="9"/>
        <v>82.22</v>
      </c>
      <c r="T80" s="7">
        <f t="shared" si="9"/>
        <v>16.670000000000002</v>
      </c>
      <c r="U80" s="7">
        <f t="shared" si="9"/>
        <v>114.32</v>
      </c>
    </row>
    <row r="81" spans="1:21" ht="21" customHeight="1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6"/>
      <c r="U81" s="26"/>
    </row>
    <row r="82" spans="1:21" ht="28.5" customHeight="1">
      <c r="A82" s="50" t="s">
        <v>74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</row>
    <row r="83" spans="1:21" ht="24" customHeight="1">
      <c r="A83" s="44" t="s">
        <v>0</v>
      </c>
      <c r="B83" s="44" t="s">
        <v>83</v>
      </c>
      <c r="C83" s="57" t="s">
        <v>1</v>
      </c>
      <c r="D83" s="59" t="s">
        <v>84</v>
      </c>
      <c r="E83" s="60"/>
      <c r="F83" s="61"/>
      <c r="G83" s="51" t="s">
        <v>5</v>
      </c>
      <c r="H83" s="56" t="s">
        <v>81</v>
      </c>
      <c r="I83" s="56"/>
      <c r="J83" s="56"/>
      <c r="K83" s="56"/>
      <c r="L83" s="56"/>
      <c r="M83" s="56" t="s">
        <v>82</v>
      </c>
      <c r="N83" s="56"/>
      <c r="O83" s="56"/>
      <c r="P83" s="56"/>
      <c r="Q83" s="56"/>
      <c r="R83" s="56"/>
      <c r="S83" s="56"/>
      <c r="T83" s="56"/>
      <c r="U83" s="56"/>
    </row>
    <row r="84" spans="1:21" ht="30">
      <c r="A84" s="44"/>
      <c r="B84" s="44"/>
      <c r="C84" s="58"/>
      <c r="D84" s="15" t="s">
        <v>2</v>
      </c>
      <c r="E84" s="16" t="s">
        <v>3</v>
      </c>
      <c r="F84" s="16" t="s">
        <v>4</v>
      </c>
      <c r="G84" s="52"/>
      <c r="H84" s="17" t="s">
        <v>6</v>
      </c>
      <c r="I84" s="17" t="s">
        <v>7</v>
      </c>
      <c r="J84" s="17" t="s">
        <v>8</v>
      </c>
      <c r="K84" s="17" t="s">
        <v>9</v>
      </c>
      <c r="L84" s="17" t="s">
        <v>10</v>
      </c>
      <c r="M84" s="17" t="s">
        <v>11</v>
      </c>
      <c r="N84" s="17" t="s">
        <v>12</v>
      </c>
      <c r="O84" s="17" t="s">
        <v>13</v>
      </c>
      <c r="P84" s="17" t="s">
        <v>14</v>
      </c>
      <c r="Q84" s="17" t="s">
        <v>15</v>
      </c>
      <c r="R84" s="17" t="s">
        <v>16</v>
      </c>
      <c r="S84" s="17" t="s">
        <v>17</v>
      </c>
      <c r="T84" s="17" t="s">
        <v>18</v>
      </c>
      <c r="U84" s="17" t="s">
        <v>19</v>
      </c>
    </row>
    <row r="85" spans="1:21">
      <c r="A85" s="10"/>
      <c r="B85" s="10"/>
      <c r="C85" s="17" t="s">
        <v>20</v>
      </c>
      <c r="D85" s="17" t="s">
        <v>20</v>
      </c>
      <c r="E85" s="17" t="s">
        <v>20</v>
      </c>
      <c r="F85" s="17" t="s">
        <v>20</v>
      </c>
      <c r="G85" s="17" t="s">
        <v>21</v>
      </c>
      <c r="H85" s="17" t="s">
        <v>22</v>
      </c>
      <c r="I85" s="17" t="s">
        <v>22</v>
      </c>
      <c r="J85" s="17" t="s">
        <v>23</v>
      </c>
      <c r="K85" s="17" t="s">
        <v>24</v>
      </c>
      <c r="L85" s="17" t="s">
        <v>22</v>
      </c>
      <c r="M85" s="17" t="s">
        <v>22</v>
      </c>
      <c r="N85" s="17" t="s">
        <v>22</v>
      </c>
      <c r="O85" s="17" t="s">
        <v>22</v>
      </c>
      <c r="P85" s="17" t="s">
        <v>22</v>
      </c>
      <c r="Q85" s="17" t="s">
        <v>22</v>
      </c>
      <c r="R85" s="17" t="s">
        <v>22</v>
      </c>
      <c r="S85" s="17" t="s">
        <v>24</v>
      </c>
      <c r="T85" s="17" t="s">
        <v>24</v>
      </c>
      <c r="U85" s="17" t="s">
        <v>24</v>
      </c>
    </row>
    <row r="86" spans="1:21">
      <c r="A86" s="3"/>
      <c r="B86" s="18" t="s">
        <v>50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>
      <c r="A87" s="3"/>
      <c r="B87" s="10" t="s">
        <v>92</v>
      </c>
      <c r="C87" s="9" t="s">
        <v>115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>
      <c r="A88" s="35" t="s">
        <v>51</v>
      </c>
      <c r="B88" s="35" t="s">
        <v>52</v>
      </c>
      <c r="C88" s="3">
        <v>60</v>
      </c>
      <c r="D88" s="3">
        <v>0.7</v>
      </c>
      <c r="E88" s="3">
        <v>5.4</v>
      </c>
      <c r="F88" s="3">
        <v>4</v>
      </c>
      <c r="G88" s="3">
        <v>67.099999999999994</v>
      </c>
      <c r="H88" s="3">
        <v>0.02</v>
      </c>
      <c r="I88" s="3">
        <v>0.02</v>
      </c>
      <c r="J88" s="35">
        <v>72.89</v>
      </c>
      <c r="K88" s="35">
        <v>0</v>
      </c>
      <c r="L88" s="35">
        <v>2.2599999999999998</v>
      </c>
      <c r="M88" s="35">
        <v>200.99</v>
      </c>
      <c r="N88" s="35">
        <v>127.85</v>
      </c>
      <c r="O88" s="35">
        <v>12.1</v>
      </c>
      <c r="P88" s="35">
        <v>9.66</v>
      </c>
      <c r="Q88" s="35">
        <v>21.4</v>
      </c>
      <c r="R88" s="35">
        <v>0.41</v>
      </c>
      <c r="S88" s="35">
        <v>7.86</v>
      </c>
      <c r="T88" s="35">
        <v>0.13</v>
      </c>
      <c r="U88" s="35">
        <v>11.85</v>
      </c>
    </row>
    <row r="89" spans="1:21" ht="21" customHeight="1">
      <c r="A89" s="4" t="s">
        <v>106</v>
      </c>
      <c r="B89" s="4" t="s">
        <v>110</v>
      </c>
      <c r="C89" s="4">
        <v>150</v>
      </c>
      <c r="D89" s="3">
        <v>6.98</v>
      </c>
      <c r="E89" s="3">
        <v>8.4</v>
      </c>
      <c r="F89" s="3">
        <v>19.87</v>
      </c>
      <c r="G89" s="3">
        <v>167.3</v>
      </c>
      <c r="H89" s="3">
        <v>0.06</v>
      </c>
      <c r="I89" s="3">
        <v>0.3</v>
      </c>
      <c r="J89" s="3">
        <v>51.11</v>
      </c>
      <c r="K89" s="3">
        <v>0.16</v>
      </c>
      <c r="L89" s="3">
        <v>0</v>
      </c>
      <c r="M89" s="3">
        <v>181</v>
      </c>
      <c r="N89" s="3">
        <v>159</v>
      </c>
      <c r="O89" s="3">
        <v>223</v>
      </c>
      <c r="P89" s="3">
        <v>32</v>
      </c>
      <c r="Q89" s="3">
        <v>291</v>
      </c>
      <c r="R89" s="3">
        <v>0.8</v>
      </c>
      <c r="S89" s="3">
        <v>28.82</v>
      </c>
      <c r="T89" s="3">
        <v>39</v>
      </c>
      <c r="U89" s="3">
        <v>49.63</v>
      </c>
    </row>
    <row r="90" spans="1:21" ht="21" customHeight="1">
      <c r="A90" s="4" t="s">
        <v>28</v>
      </c>
      <c r="B90" s="4" t="s">
        <v>107</v>
      </c>
      <c r="C90" s="6">
        <v>20</v>
      </c>
      <c r="D90" s="3">
        <v>1.44</v>
      </c>
      <c r="E90" s="3">
        <v>1.7</v>
      </c>
      <c r="F90" s="3">
        <v>11.1</v>
      </c>
      <c r="G90" s="3">
        <v>65.5</v>
      </c>
      <c r="H90" s="3">
        <v>0.01</v>
      </c>
      <c r="I90" s="3">
        <v>0.06</v>
      </c>
      <c r="J90" s="3">
        <v>5.64</v>
      </c>
      <c r="K90" s="3">
        <v>0</v>
      </c>
      <c r="L90" s="3">
        <v>0</v>
      </c>
      <c r="M90" s="3">
        <v>20</v>
      </c>
      <c r="N90" s="3">
        <v>61</v>
      </c>
      <c r="O90" s="3">
        <v>54</v>
      </c>
      <c r="P90" s="3">
        <v>6</v>
      </c>
      <c r="Q90" s="3">
        <v>38</v>
      </c>
      <c r="R90" s="3">
        <v>0</v>
      </c>
      <c r="S90" s="3">
        <v>1.4</v>
      </c>
      <c r="T90" s="3">
        <v>0.5</v>
      </c>
      <c r="U90" s="3">
        <v>7</v>
      </c>
    </row>
    <row r="91" spans="1:21" ht="21" customHeight="1">
      <c r="A91" s="3" t="s">
        <v>34</v>
      </c>
      <c r="B91" s="3" t="s">
        <v>53</v>
      </c>
      <c r="C91" s="3">
        <v>200</v>
      </c>
      <c r="D91" s="3">
        <v>3.9</v>
      </c>
      <c r="E91" s="3">
        <v>2.9</v>
      </c>
      <c r="F91" s="3">
        <v>11.2</v>
      </c>
      <c r="G91" s="3">
        <v>86</v>
      </c>
      <c r="H91" s="3">
        <v>0.03</v>
      </c>
      <c r="I91" s="3">
        <v>0.13</v>
      </c>
      <c r="J91" s="3">
        <v>13.29</v>
      </c>
      <c r="K91" s="3">
        <v>0</v>
      </c>
      <c r="L91" s="3">
        <v>0.52</v>
      </c>
      <c r="M91" s="3">
        <v>38.549999999999997</v>
      </c>
      <c r="N91" s="3">
        <v>183.98</v>
      </c>
      <c r="O91" s="3">
        <v>148.32</v>
      </c>
      <c r="P91" s="3">
        <v>30.67</v>
      </c>
      <c r="Q91" s="3">
        <v>106.79</v>
      </c>
      <c r="R91" s="3">
        <v>1.06</v>
      </c>
      <c r="S91" s="3">
        <v>9</v>
      </c>
      <c r="T91" s="3">
        <v>1.76</v>
      </c>
      <c r="U91" s="3">
        <v>20</v>
      </c>
    </row>
    <row r="92" spans="1:21" ht="21" customHeight="1">
      <c r="A92" s="3" t="s">
        <v>28</v>
      </c>
      <c r="B92" s="3" t="s">
        <v>29</v>
      </c>
      <c r="C92" s="3">
        <v>20</v>
      </c>
      <c r="D92" s="3">
        <v>1.52</v>
      </c>
      <c r="E92" s="3">
        <v>0.16</v>
      </c>
      <c r="F92" s="3">
        <v>9.84</v>
      </c>
      <c r="G92" s="3">
        <v>46.9</v>
      </c>
      <c r="H92" s="3">
        <v>0.02</v>
      </c>
      <c r="I92" s="3">
        <v>0.01</v>
      </c>
      <c r="J92" s="3">
        <v>0</v>
      </c>
      <c r="K92" s="3">
        <v>0</v>
      </c>
      <c r="L92" s="3">
        <v>0</v>
      </c>
      <c r="M92" s="3">
        <v>100</v>
      </c>
      <c r="N92" s="3">
        <v>19</v>
      </c>
      <c r="O92" s="3">
        <v>4</v>
      </c>
      <c r="P92" s="3">
        <v>3</v>
      </c>
      <c r="Q92" s="3">
        <v>13</v>
      </c>
      <c r="R92" s="3">
        <v>0.2</v>
      </c>
      <c r="S92" s="3">
        <v>0.64</v>
      </c>
      <c r="T92" s="3">
        <v>1.2</v>
      </c>
      <c r="U92" s="3">
        <v>2.9</v>
      </c>
    </row>
    <row r="93" spans="1:21" ht="21" customHeight="1">
      <c r="A93" s="3" t="s">
        <v>28</v>
      </c>
      <c r="B93" s="3" t="s">
        <v>30</v>
      </c>
      <c r="C93" s="3">
        <v>20</v>
      </c>
      <c r="D93" s="3">
        <v>1.3</v>
      </c>
      <c r="E93" s="3">
        <v>0.2</v>
      </c>
      <c r="F93" s="3">
        <v>6.7</v>
      </c>
      <c r="G93" s="3">
        <v>34.200000000000003</v>
      </c>
      <c r="H93" s="3">
        <v>0.04</v>
      </c>
      <c r="I93" s="3">
        <v>0.02</v>
      </c>
      <c r="J93" s="3">
        <v>0</v>
      </c>
      <c r="K93" s="3">
        <v>0</v>
      </c>
      <c r="L93" s="3">
        <v>0</v>
      </c>
      <c r="M93" s="3">
        <v>122</v>
      </c>
      <c r="N93" s="3">
        <v>49</v>
      </c>
      <c r="O93" s="3">
        <v>7</v>
      </c>
      <c r="P93" s="3">
        <v>9.4</v>
      </c>
      <c r="Q93" s="3">
        <v>31.6</v>
      </c>
      <c r="R93" s="3">
        <v>0.78</v>
      </c>
      <c r="S93" s="3">
        <v>0</v>
      </c>
      <c r="T93" s="3">
        <v>6.18</v>
      </c>
      <c r="U93" s="3">
        <v>0</v>
      </c>
    </row>
    <row r="94" spans="1:21" ht="21" customHeight="1">
      <c r="A94" s="4" t="s">
        <v>28</v>
      </c>
      <c r="B94" s="4" t="s">
        <v>117</v>
      </c>
      <c r="C94" s="3">
        <v>30</v>
      </c>
      <c r="D94" s="3">
        <v>3.27</v>
      </c>
      <c r="E94" s="3">
        <v>0.39</v>
      </c>
      <c r="F94" s="3">
        <v>20.64</v>
      </c>
      <c r="G94" s="3">
        <v>99.1</v>
      </c>
      <c r="H94" s="3">
        <v>0.05</v>
      </c>
      <c r="I94" s="3">
        <v>0.02</v>
      </c>
      <c r="J94" s="3">
        <v>0</v>
      </c>
      <c r="K94" s="3">
        <v>0</v>
      </c>
      <c r="L94" s="3">
        <v>0</v>
      </c>
      <c r="M94" s="3">
        <v>138</v>
      </c>
      <c r="N94" s="3">
        <v>46</v>
      </c>
      <c r="O94" s="3">
        <v>8</v>
      </c>
      <c r="P94" s="3">
        <v>12</v>
      </c>
      <c r="Q94" s="3">
        <v>32</v>
      </c>
      <c r="R94" s="3">
        <v>0.8</v>
      </c>
      <c r="S94" s="3">
        <v>0</v>
      </c>
      <c r="T94" s="3">
        <v>0</v>
      </c>
      <c r="U94" s="3">
        <v>0</v>
      </c>
    </row>
    <row r="95" spans="1:21" ht="21" customHeight="1">
      <c r="A95" s="3"/>
      <c r="B95" s="10" t="s">
        <v>31</v>
      </c>
      <c r="C95" s="10">
        <f>SUM(C88:C94)</f>
        <v>500</v>
      </c>
      <c r="D95" s="10">
        <f t="shared" ref="D95:U95" si="10">SUM(D88:D94)</f>
        <v>19.110000000000003</v>
      </c>
      <c r="E95" s="10">
        <f t="shared" si="10"/>
        <v>19.149999999999999</v>
      </c>
      <c r="F95" s="10">
        <f t="shared" si="10"/>
        <v>83.350000000000009</v>
      </c>
      <c r="G95" s="10">
        <f>SUM(G88:G94)</f>
        <v>566.09999999999991</v>
      </c>
      <c r="H95" s="10">
        <f t="shared" si="10"/>
        <v>0.22999999999999998</v>
      </c>
      <c r="I95" s="10">
        <f t="shared" si="10"/>
        <v>0.56000000000000005</v>
      </c>
      <c r="J95" s="10">
        <f t="shared" si="10"/>
        <v>142.92999999999998</v>
      </c>
      <c r="K95" s="10">
        <f t="shared" si="10"/>
        <v>0.16</v>
      </c>
      <c r="L95" s="10">
        <f t="shared" si="10"/>
        <v>2.78</v>
      </c>
      <c r="M95" s="10">
        <f t="shared" si="10"/>
        <v>800.54</v>
      </c>
      <c r="N95" s="10">
        <f t="shared" si="10"/>
        <v>645.83000000000004</v>
      </c>
      <c r="O95" s="10">
        <f t="shared" si="10"/>
        <v>456.42</v>
      </c>
      <c r="P95" s="10">
        <f t="shared" si="10"/>
        <v>102.73</v>
      </c>
      <c r="Q95" s="10">
        <f t="shared" si="10"/>
        <v>533.79</v>
      </c>
      <c r="R95" s="10">
        <f t="shared" si="10"/>
        <v>4.05</v>
      </c>
      <c r="S95" s="10">
        <f t="shared" si="10"/>
        <v>47.72</v>
      </c>
      <c r="T95" s="10">
        <f t="shared" si="10"/>
        <v>48.77</v>
      </c>
      <c r="U95" s="10">
        <f t="shared" si="10"/>
        <v>91.38000000000001</v>
      </c>
    </row>
    <row r="96" spans="1:21" ht="21" customHeight="1">
      <c r="A96" s="3"/>
      <c r="B96" s="7" t="s">
        <v>32</v>
      </c>
      <c r="C96" s="7">
        <f>C95</f>
        <v>500</v>
      </c>
      <c r="D96" s="7">
        <f>D95</f>
        <v>19.110000000000003</v>
      </c>
      <c r="E96" s="7">
        <f t="shared" ref="E96:U96" si="11">E95</f>
        <v>19.149999999999999</v>
      </c>
      <c r="F96" s="7">
        <f t="shared" si="11"/>
        <v>83.350000000000009</v>
      </c>
      <c r="G96" s="7">
        <f>G95</f>
        <v>566.09999999999991</v>
      </c>
      <c r="H96" s="7">
        <f t="shared" si="11"/>
        <v>0.22999999999999998</v>
      </c>
      <c r="I96" s="7">
        <f t="shared" si="11"/>
        <v>0.56000000000000005</v>
      </c>
      <c r="J96" s="7">
        <f t="shared" si="11"/>
        <v>142.92999999999998</v>
      </c>
      <c r="K96" s="7">
        <f t="shared" si="11"/>
        <v>0.16</v>
      </c>
      <c r="L96" s="7">
        <f t="shared" si="11"/>
        <v>2.78</v>
      </c>
      <c r="M96" s="7">
        <f t="shared" si="11"/>
        <v>800.54</v>
      </c>
      <c r="N96" s="7">
        <f t="shared" si="11"/>
        <v>645.83000000000004</v>
      </c>
      <c r="O96" s="7">
        <f t="shared" si="11"/>
        <v>456.42</v>
      </c>
      <c r="P96" s="7">
        <f t="shared" si="11"/>
        <v>102.73</v>
      </c>
      <c r="Q96" s="7">
        <f t="shared" si="11"/>
        <v>533.79</v>
      </c>
      <c r="R96" s="7">
        <f t="shared" si="11"/>
        <v>4.05</v>
      </c>
      <c r="S96" s="7">
        <f t="shared" si="11"/>
        <v>47.72</v>
      </c>
      <c r="T96" s="7">
        <f t="shared" si="11"/>
        <v>48.77</v>
      </c>
      <c r="U96" s="7">
        <f t="shared" si="11"/>
        <v>91.38000000000001</v>
      </c>
    </row>
    <row r="97" spans="1:21" ht="21" customHeight="1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6"/>
      <c r="U97" s="26"/>
    </row>
    <row r="98" spans="1:21" ht="30" customHeight="1">
      <c r="A98" s="50" t="s">
        <v>75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</row>
    <row r="99" spans="1:21" ht="32.25" customHeight="1">
      <c r="A99" s="44" t="s">
        <v>0</v>
      </c>
      <c r="B99" s="44" t="s">
        <v>83</v>
      </c>
      <c r="C99" s="57" t="s">
        <v>1</v>
      </c>
      <c r="D99" s="59" t="s">
        <v>84</v>
      </c>
      <c r="E99" s="60"/>
      <c r="F99" s="61"/>
      <c r="G99" s="51" t="s">
        <v>5</v>
      </c>
      <c r="H99" s="56" t="s">
        <v>81</v>
      </c>
      <c r="I99" s="56"/>
      <c r="J99" s="56"/>
      <c r="K99" s="56"/>
      <c r="L99" s="56"/>
      <c r="M99" s="56" t="s">
        <v>82</v>
      </c>
      <c r="N99" s="56"/>
      <c r="O99" s="56"/>
      <c r="P99" s="56"/>
      <c r="Q99" s="56"/>
      <c r="R99" s="56"/>
      <c r="S99" s="56"/>
      <c r="T99" s="56"/>
      <c r="U99" s="56"/>
    </row>
    <row r="100" spans="1:21" ht="30">
      <c r="A100" s="44"/>
      <c r="B100" s="44"/>
      <c r="C100" s="58"/>
      <c r="D100" s="15" t="s">
        <v>2</v>
      </c>
      <c r="E100" s="16" t="s">
        <v>3</v>
      </c>
      <c r="F100" s="16" t="s">
        <v>4</v>
      </c>
      <c r="G100" s="52"/>
      <c r="H100" s="17" t="s">
        <v>6</v>
      </c>
      <c r="I100" s="17" t="s">
        <v>7</v>
      </c>
      <c r="J100" s="17" t="s">
        <v>8</v>
      </c>
      <c r="K100" s="17" t="s">
        <v>9</v>
      </c>
      <c r="L100" s="17" t="s">
        <v>10</v>
      </c>
      <c r="M100" s="17" t="s">
        <v>11</v>
      </c>
      <c r="N100" s="17" t="s">
        <v>12</v>
      </c>
      <c r="O100" s="17" t="s">
        <v>13</v>
      </c>
      <c r="P100" s="17" t="s">
        <v>14</v>
      </c>
      <c r="Q100" s="17" t="s">
        <v>15</v>
      </c>
      <c r="R100" s="17" t="s">
        <v>16</v>
      </c>
      <c r="S100" s="17" t="s">
        <v>17</v>
      </c>
      <c r="T100" s="17" t="s">
        <v>18</v>
      </c>
      <c r="U100" s="17" t="s">
        <v>19</v>
      </c>
    </row>
    <row r="101" spans="1:21">
      <c r="A101" s="10"/>
      <c r="B101" s="10"/>
      <c r="C101" s="17" t="s">
        <v>20</v>
      </c>
      <c r="D101" s="17" t="s">
        <v>20</v>
      </c>
      <c r="E101" s="17" t="s">
        <v>20</v>
      </c>
      <c r="F101" s="17" t="s">
        <v>20</v>
      </c>
      <c r="G101" s="17" t="s">
        <v>21</v>
      </c>
      <c r="H101" s="17" t="s">
        <v>22</v>
      </c>
      <c r="I101" s="17" t="s">
        <v>22</v>
      </c>
      <c r="J101" s="17" t="s">
        <v>23</v>
      </c>
      <c r="K101" s="17" t="s">
        <v>24</v>
      </c>
      <c r="L101" s="17" t="s">
        <v>22</v>
      </c>
      <c r="M101" s="17" t="s">
        <v>22</v>
      </c>
      <c r="N101" s="17" t="s">
        <v>22</v>
      </c>
      <c r="O101" s="17" t="s">
        <v>22</v>
      </c>
      <c r="P101" s="17" t="s">
        <v>22</v>
      </c>
      <c r="Q101" s="17" t="s">
        <v>22</v>
      </c>
      <c r="R101" s="17" t="s">
        <v>22</v>
      </c>
      <c r="S101" s="17" t="s">
        <v>24</v>
      </c>
      <c r="T101" s="17" t="s">
        <v>24</v>
      </c>
      <c r="U101" s="17" t="s">
        <v>24</v>
      </c>
    </row>
    <row r="102" spans="1:21">
      <c r="A102" s="3"/>
      <c r="B102" s="18" t="s">
        <v>54</v>
      </c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>
      <c r="A103" s="3"/>
      <c r="B103" s="10" t="s">
        <v>92</v>
      </c>
      <c r="C103" s="9" t="s">
        <v>115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30" customHeight="1">
      <c r="A104" s="37" t="s">
        <v>128</v>
      </c>
      <c r="B104" s="36" t="s">
        <v>129</v>
      </c>
      <c r="C104" s="3">
        <v>60</v>
      </c>
      <c r="D104" s="3">
        <v>0.5</v>
      </c>
      <c r="E104" s="3">
        <v>6.1</v>
      </c>
      <c r="F104" s="3">
        <v>4.3</v>
      </c>
      <c r="G104" s="3">
        <v>74.3</v>
      </c>
      <c r="H104" s="3">
        <v>0.03</v>
      </c>
      <c r="I104" s="3">
        <v>0.03</v>
      </c>
      <c r="J104" s="35">
        <v>732.9</v>
      </c>
      <c r="K104" s="35">
        <v>0</v>
      </c>
      <c r="L104" s="35">
        <v>3.63</v>
      </c>
      <c r="M104" s="35">
        <v>89.79</v>
      </c>
      <c r="N104" s="35">
        <v>123.26</v>
      </c>
      <c r="O104" s="35">
        <v>13.5</v>
      </c>
      <c r="P104" s="35">
        <v>15.57</v>
      </c>
      <c r="Q104" s="35">
        <v>22.38</v>
      </c>
      <c r="R104" s="35">
        <v>0.66</v>
      </c>
      <c r="S104" s="35">
        <v>10.19</v>
      </c>
      <c r="T104" s="35">
        <v>0.09</v>
      </c>
      <c r="U104" s="35">
        <v>21.57</v>
      </c>
    </row>
    <row r="105" spans="1:21" ht="21.75" customHeight="1">
      <c r="A105" s="19">
        <v>62</v>
      </c>
      <c r="B105" s="4" t="s">
        <v>109</v>
      </c>
      <c r="C105" s="3">
        <v>200</v>
      </c>
      <c r="D105" s="38">
        <v>10.77</v>
      </c>
      <c r="E105" s="38">
        <v>7.76</v>
      </c>
      <c r="F105" s="38">
        <v>33.200000000000003</v>
      </c>
      <c r="G105" s="38">
        <v>206</v>
      </c>
      <c r="H105" s="38">
        <v>0.1</v>
      </c>
      <c r="I105" s="3">
        <v>0</v>
      </c>
      <c r="J105" s="3">
        <v>0.2</v>
      </c>
      <c r="K105" s="3">
        <v>0</v>
      </c>
      <c r="L105" s="3">
        <v>10.7</v>
      </c>
      <c r="M105" s="3">
        <v>0</v>
      </c>
      <c r="N105" s="3">
        <v>0</v>
      </c>
      <c r="O105" s="3">
        <v>43.5</v>
      </c>
      <c r="P105" s="3">
        <v>26.9</v>
      </c>
      <c r="Q105" s="3">
        <v>57.4</v>
      </c>
      <c r="R105" s="3">
        <v>1.4</v>
      </c>
      <c r="S105" s="3">
        <v>0</v>
      </c>
      <c r="T105" s="3">
        <v>0</v>
      </c>
      <c r="U105" s="3">
        <v>0</v>
      </c>
    </row>
    <row r="106" spans="1:21" ht="25.5" customHeight="1">
      <c r="A106" s="3" t="s">
        <v>45</v>
      </c>
      <c r="B106" s="3" t="s">
        <v>46</v>
      </c>
      <c r="C106" s="3">
        <v>200</v>
      </c>
      <c r="D106" s="3">
        <v>0.2</v>
      </c>
      <c r="E106" s="3">
        <v>0</v>
      </c>
      <c r="F106" s="3">
        <v>6.4</v>
      </c>
      <c r="G106" s="3">
        <v>26.8</v>
      </c>
      <c r="H106" s="3">
        <v>0</v>
      </c>
      <c r="I106" s="3">
        <v>0.01</v>
      </c>
      <c r="J106" s="3">
        <v>0.3</v>
      </c>
      <c r="K106" s="3">
        <v>0</v>
      </c>
      <c r="L106" s="3">
        <v>0.04</v>
      </c>
      <c r="M106" s="3">
        <v>0.68</v>
      </c>
      <c r="N106" s="3">
        <v>20.76</v>
      </c>
      <c r="O106" s="3">
        <v>66.08</v>
      </c>
      <c r="P106" s="3">
        <v>3.83</v>
      </c>
      <c r="Q106" s="3">
        <v>7.18</v>
      </c>
      <c r="R106" s="3">
        <v>0.73</v>
      </c>
      <c r="S106" s="3">
        <v>0</v>
      </c>
      <c r="T106" s="3">
        <v>0</v>
      </c>
      <c r="U106" s="3">
        <v>0</v>
      </c>
    </row>
    <row r="107" spans="1:21" ht="32.25" customHeight="1">
      <c r="A107" s="4" t="s">
        <v>140</v>
      </c>
      <c r="B107" s="5" t="s">
        <v>137</v>
      </c>
      <c r="C107" s="6">
        <v>70</v>
      </c>
      <c r="D107" s="3">
        <v>5.7</v>
      </c>
      <c r="E107" s="3">
        <v>5</v>
      </c>
      <c r="F107" s="3">
        <v>29.8</v>
      </c>
      <c r="G107" s="3">
        <v>221.7</v>
      </c>
      <c r="H107" s="3">
        <v>0.1</v>
      </c>
      <c r="I107" s="3">
        <v>0</v>
      </c>
      <c r="J107" s="3">
        <v>0</v>
      </c>
      <c r="K107" s="3">
        <v>0</v>
      </c>
      <c r="L107" s="3">
        <v>1.5</v>
      </c>
      <c r="M107" s="3">
        <v>0</v>
      </c>
      <c r="N107" s="3">
        <v>0</v>
      </c>
      <c r="O107" s="3">
        <v>26.8</v>
      </c>
      <c r="P107" s="3">
        <v>25.7</v>
      </c>
      <c r="Q107" s="3">
        <v>100.5</v>
      </c>
      <c r="R107" s="3">
        <v>1.5</v>
      </c>
      <c r="S107" s="3">
        <v>0</v>
      </c>
      <c r="T107" s="3">
        <v>0</v>
      </c>
      <c r="U107" s="3">
        <v>0</v>
      </c>
    </row>
    <row r="108" spans="1:21" ht="21" customHeight="1">
      <c r="A108" s="3" t="s">
        <v>28</v>
      </c>
      <c r="B108" s="3" t="s">
        <v>30</v>
      </c>
      <c r="C108" s="3">
        <v>20</v>
      </c>
      <c r="D108" s="3">
        <v>1.3</v>
      </c>
      <c r="E108" s="3">
        <v>0.2</v>
      </c>
      <c r="F108" s="3">
        <v>6.7</v>
      </c>
      <c r="G108" s="3">
        <v>34.200000000000003</v>
      </c>
      <c r="H108" s="3">
        <v>0.04</v>
      </c>
      <c r="I108" s="3">
        <v>0.02</v>
      </c>
      <c r="J108" s="3">
        <v>0</v>
      </c>
      <c r="K108" s="3">
        <v>0</v>
      </c>
      <c r="L108" s="3">
        <v>0</v>
      </c>
      <c r="M108" s="3">
        <v>122</v>
      </c>
      <c r="N108" s="3">
        <v>49</v>
      </c>
      <c r="O108" s="3">
        <v>7</v>
      </c>
      <c r="P108" s="3">
        <v>9.4</v>
      </c>
      <c r="Q108" s="3">
        <v>31.6</v>
      </c>
      <c r="R108" s="3">
        <v>0.78</v>
      </c>
      <c r="S108" s="3">
        <v>0</v>
      </c>
      <c r="T108" s="3">
        <v>6.18</v>
      </c>
      <c r="U108" s="3">
        <v>0</v>
      </c>
    </row>
    <row r="109" spans="1:21" ht="21" customHeight="1">
      <c r="A109" s="3"/>
      <c r="B109" s="10" t="s">
        <v>31</v>
      </c>
      <c r="C109" s="10">
        <f>SUM(C104:C108)</f>
        <v>550</v>
      </c>
      <c r="D109" s="10">
        <f t="shared" ref="D109:U109" si="12">SUM(D104:D108)</f>
        <v>18.47</v>
      </c>
      <c r="E109" s="10">
        <f t="shared" si="12"/>
        <v>19.059999999999999</v>
      </c>
      <c r="F109" s="10">
        <f t="shared" si="12"/>
        <v>80.400000000000006</v>
      </c>
      <c r="G109" s="10">
        <f t="shared" si="12"/>
        <v>563</v>
      </c>
      <c r="H109" s="10">
        <f t="shared" si="12"/>
        <v>0.27</v>
      </c>
      <c r="I109" s="10">
        <f t="shared" si="12"/>
        <v>0.06</v>
      </c>
      <c r="J109" s="10">
        <f t="shared" si="12"/>
        <v>733.4</v>
      </c>
      <c r="K109" s="10">
        <f t="shared" si="12"/>
        <v>0</v>
      </c>
      <c r="L109" s="10">
        <f t="shared" si="12"/>
        <v>15.869999999999997</v>
      </c>
      <c r="M109" s="10">
        <f t="shared" si="12"/>
        <v>212.47000000000003</v>
      </c>
      <c r="N109" s="10">
        <f t="shared" si="12"/>
        <v>193.02</v>
      </c>
      <c r="O109" s="10">
        <f t="shared" si="12"/>
        <v>156.88</v>
      </c>
      <c r="P109" s="10">
        <f t="shared" si="12"/>
        <v>81.400000000000006</v>
      </c>
      <c r="Q109" s="10">
        <f t="shared" si="12"/>
        <v>219.06</v>
      </c>
      <c r="R109" s="10">
        <f t="shared" si="12"/>
        <v>5.07</v>
      </c>
      <c r="S109" s="10">
        <f t="shared" si="12"/>
        <v>10.19</v>
      </c>
      <c r="T109" s="10">
        <f t="shared" si="12"/>
        <v>6.27</v>
      </c>
      <c r="U109" s="10">
        <f t="shared" si="12"/>
        <v>21.57</v>
      </c>
    </row>
    <row r="110" spans="1:21" ht="21" customHeight="1">
      <c r="A110" s="3"/>
      <c r="B110" s="7" t="s">
        <v>32</v>
      </c>
      <c r="C110" s="7">
        <f>C109</f>
        <v>550</v>
      </c>
      <c r="D110" s="7">
        <f t="shared" ref="D110:U110" si="13">D109</f>
        <v>18.47</v>
      </c>
      <c r="E110" s="7">
        <f t="shared" si="13"/>
        <v>19.059999999999999</v>
      </c>
      <c r="F110" s="7">
        <f t="shared" si="13"/>
        <v>80.400000000000006</v>
      </c>
      <c r="G110" s="7">
        <f t="shared" si="13"/>
        <v>563</v>
      </c>
      <c r="H110" s="7">
        <f t="shared" si="13"/>
        <v>0.27</v>
      </c>
      <c r="I110" s="7">
        <f t="shared" si="13"/>
        <v>0.06</v>
      </c>
      <c r="J110" s="7">
        <f t="shared" si="13"/>
        <v>733.4</v>
      </c>
      <c r="K110" s="7">
        <f t="shared" si="13"/>
        <v>0</v>
      </c>
      <c r="L110" s="7">
        <f t="shared" si="13"/>
        <v>15.869999999999997</v>
      </c>
      <c r="M110" s="7">
        <f t="shared" si="13"/>
        <v>212.47000000000003</v>
      </c>
      <c r="N110" s="7">
        <f t="shared" si="13"/>
        <v>193.02</v>
      </c>
      <c r="O110" s="7">
        <f t="shared" si="13"/>
        <v>156.88</v>
      </c>
      <c r="P110" s="7">
        <f t="shared" si="13"/>
        <v>81.400000000000006</v>
      </c>
      <c r="Q110" s="7">
        <f t="shared" si="13"/>
        <v>219.06</v>
      </c>
      <c r="R110" s="7">
        <f t="shared" si="13"/>
        <v>5.07</v>
      </c>
      <c r="S110" s="7">
        <f t="shared" si="13"/>
        <v>10.19</v>
      </c>
      <c r="T110" s="7">
        <f t="shared" si="13"/>
        <v>6.27</v>
      </c>
      <c r="U110" s="7">
        <f t="shared" si="13"/>
        <v>21.57</v>
      </c>
    </row>
    <row r="111" spans="1:21" ht="38.25" customHeight="1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6"/>
      <c r="U111" s="26"/>
    </row>
    <row r="112" spans="1:21" ht="18.75">
      <c r="A112" s="50" t="s">
        <v>76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</row>
    <row r="113" spans="1:21" ht="33.75" customHeight="1">
      <c r="A113" s="44" t="s">
        <v>0</v>
      </c>
      <c r="B113" s="44" t="s">
        <v>83</v>
      </c>
      <c r="C113" s="57" t="s">
        <v>1</v>
      </c>
      <c r="D113" s="59" t="s">
        <v>84</v>
      </c>
      <c r="E113" s="60"/>
      <c r="F113" s="61"/>
      <c r="G113" s="51" t="s">
        <v>5</v>
      </c>
      <c r="H113" s="56" t="s">
        <v>81</v>
      </c>
      <c r="I113" s="56"/>
      <c r="J113" s="56"/>
      <c r="K113" s="56"/>
      <c r="L113" s="56"/>
      <c r="M113" s="56" t="s">
        <v>82</v>
      </c>
      <c r="N113" s="56"/>
      <c r="O113" s="56"/>
      <c r="P113" s="56"/>
      <c r="Q113" s="56"/>
      <c r="R113" s="56"/>
      <c r="S113" s="56"/>
      <c r="T113" s="56"/>
      <c r="U113" s="56"/>
    </row>
    <row r="114" spans="1:21" ht="30">
      <c r="A114" s="44"/>
      <c r="B114" s="44"/>
      <c r="C114" s="58"/>
      <c r="D114" s="15" t="s">
        <v>2</v>
      </c>
      <c r="E114" s="16" t="s">
        <v>3</v>
      </c>
      <c r="F114" s="16" t="s">
        <v>4</v>
      </c>
      <c r="G114" s="52"/>
      <c r="H114" s="17" t="s">
        <v>6</v>
      </c>
      <c r="I114" s="17" t="s">
        <v>7</v>
      </c>
      <c r="J114" s="17" t="s">
        <v>8</v>
      </c>
      <c r="K114" s="17" t="s">
        <v>9</v>
      </c>
      <c r="L114" s="17" t="s">
        <v>10</v>
      </c>
      <c r="M114" s="17" t="s">
        <v>11</v>
      </c>
      <c r="N114" s="17" t="s">
        <v>12</v>
      </c>
      <c r="O114" s="17" t="s">
        <v>13</v>
      </c>
      <c r="P114" s="17" t="s">
        <v>14</v>
      </c>
      <c r="Q114" s="17" t="s">
        <v>15</v>
      </c>
      <c r="R114" s="17" t="s">
        <v>16</v>
      </c>
      <c r="S114" s="17" t="s">
        <v>17</v>
      </c>
      <c r="T114" s="17" t="s">
        <v>18</v>
      </c>
      <c r="U114" s="17" t="s">
        <v>19</v>
      </c>
    </row>
    <row r="115" spans="1:21">
      <c r="A115" s="10"/>
      <c r="B115" s="10"/>
      <c r="C115" s="17" t="s">
        <v>20</v>
      </c>
      <c r="D115" s="17" t="s">
        <v>20</v>
      </c>
      <c r="E115" s="17" t="s">
        <v>20</v>
      </c>
      <c r="F115" s="17" t="s">
        <v>20</v>
      </c>
      <c r="G115" s="17" t="s">
        <v>21</v>
      </c>
      <c r="H115" s="17" t="s">
        <v>22</v>
      </c>
      <c r="I115" s="17" t="s">
        <v>22</v>
      </c>
      <c r="J115" s="17" t="s">
        <v>23</v>
      </c>
      <c r="K115" s="17" t="s">
        <v>24</v>
      </c>
      <c r="L115" s="17" t="s">
        <v>22</v>
      </c>
      <c r="M115" s="17" t="s">
        <v>22</v>
      </c>
      <c r="N115" s="17" t="s">
        <v>22</v>
      </c>
      <c r="O115" s="17" t="s">
        <v>22</v>
      </c>
      <c r="P115" s="17" t="s">
        <v>22</v>
      </c>
      <c r="Q115" s="17" t="s">
        <v>22</v>
      </c>
      <c r="R115" s="17" t="s">
        <v>22</v>
      </c>
      <c r="S115" s="17" t="s">
        <v>24</v>
      </c>
      <c r="T115" s="17" t="s">
        <v>24</v>
      </c>
      <c r="U115" s="17" t="s">
        <v>24</v>
      </c>
    </row>
    <row r="116" spans="1:21">
      <c r="A116" s="3"/>
      <c r="B116" s="18" t="s">
        <v>55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</row>
    <row r="117" spans="1:21">
      <c r="A117" s="3"/>
      <c r="B117" s="10" t="s">
        <v>92</v>
      </c>
      <c r="C117" s="9" t="s">
        <v>115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 spans="1:21" ht="30.75" customHeight="1">
      <c r="A118" s="3" t="s">
        <v>36</v>
      </c>
      <c r="B118" s="5" t="s">
        <v>66</v>
      </c>
      <c r="C118" s="3">
        <v>60</v>
      </c>
      <c r="D118" s="3">
        <v>0.8</v>
      </c>
      <c r="E118" s="3">
        <v>2.7</v>
      </c>
      <c r="F118" s="3">
        <v>4.5999999999999996</v>
      </c>
      <c r="G118" s="3">
        <v>45.6</v>
      </c>
      <c r="H118" s="3">
        <v>0.01</v>
      </c>
      <c r="I118" s="3">
        <v>0.02</v>
      </c>
      <c r="J118" s="3">
        <v>0.68</v>
      </c>
      <c r="K118" s="3">
        <v>0</v>
      </c>
      <c r="L118" s="3">
        <v>2.2799999999999998</v>
      </c>
      <c r="M118" s="3">
        <v>78.77</v>
      </c>
      <c r="N118" s="3">
        <v>136.27000000000001</v>
      </c>
      <c r="O118" s="3">
        <v>19.21</v>
      </c>
      <c r="P118" s="3">
        <v>10.95</v>
      </c>
      <c r="Q118" s="3">
        <v>21.51</v>
      </c>
      <c r="R118" s="3">
        <v>0.7</v>
      </c>
      <c r="S118" s="3">
        <v>11.99</v>
      </c>
      <c r="T118" s="3">
        <v>0.35</v>
      </c>
      <c r="U118" s="3">
        <v>11.4</v>
      </c>
    </row>
    <row r="119" spans="1:21" ht="19.5" customHeight="1">
      <c r="A119" s="3" t="s">
        <v>56</v>
      </c>
      <c r="B119" s="3" t="s">
        <v>57</v>
      </c>
      <c r="C119" s="6" t="s">
        <v>68</v>
      </c>
      <c r="D119" s="3">
        <v>14.7</v>
      </c>
      <c r="E119" s="3">
        <v>15.98</v>
      </c>
      <c r="F119" s="3">
        <v>33.1</v>
      </c>
      <c r="G119" s="3">
        <v>273.2</v>
      </c>
      <c r="H119" s="3">
        <v>7.0000000000000007E-2</v>
      </c>
      <c r="I119" s="3">
        <v>0.06</v>
      </c>
      <c r="J119" s="3">
        <v>144.87</v>
      </c>
      <c r="K119" s="3">
        <v>0</v>
      </c>
      <c r="L119" s="3">
        <v>2.08</v>
      </c>
      <c r="M119" s="3">
        <v>272.89999999999998</v>
      </c>
      <c r="N119" s="3">
        <v>287.76</v>
      </c>
      <c r="O119" s="3">
        <v>72.64</v>
      </c>
      <c r="P119" s="3">
        <v>78.849999999999994</v>
      </c>
      <c r="Q119" s="3">
        <v>174.89</v>
      </c>
      <c r="R119" s="3">
        <v>1.53</v>
      </c>
      <c r="S119" s="3">
        <v>37.409999999999997</v>
      </c>
      <c r="T119" s="3">
        <v>19.63</v>
      </c>
      <c r="U119" s="3">
        <v>118.1</v>
      </c>
    </row>
    <row r="120" spans="1:21" ht="21" customHeight="1">
      <c r="A120" s="3" t="s">
        <v>40</v>
      </c>
      <c r="B120" s="3" t="s">
        <v>41</v>
      </c>
      <c r="C120" s="6">
        <v>207</v>
      </c>
      <c r="D120" s="3">
        <v>0.2</v>
      </c>
      <c r="E120" s="3">
        <v>0.1</v>
      </c>
      <c r="F120" s="3">
        <v>6.6</v>
      </c>
      <c r="G120" s="3">
        <v>27.9</v>
      </c>
      <c r="H120" s="3">
        <v>0</v>
      </c>
      <c r="I120" s="3">
        <v>0.01</v>
      </c>
      <c r="J120" s="3">
        <v>0.38</v>
      </c>
      <c r="K120" s="3">
        <v>0</v>
      </c>
      <c r="L120" s="3">
        <v>1.1599999999999999</v>
      </c>
      <c r="M120" s="3">
        <v>1.26</v>
      </c>
      <c r="N120" s="3">
        <v>30.23</v>
      </c>
      <c r="O120" s="3">
        <v>67</v>
      </c>
      <c r="P120" s="3">
        <v>4.5599999999999996</v>
      </c>
      <c r="Q120" s="3">
        <v>8.52</v>
      </c>
      <c r="R120" s="3">
        <v>0.77</v>
      </c>
      <c r="S120" s="3">
        <v>0.01</v>
      </c>
      <c r="T120" s="3">
        <v>0.02</v>
      </c>
      <c r="U120" s="3">
        <v>0.7</v>
      </c>
    </row>
    <row r="121" spans="1:21" ht="21" customHeight="1">
      <c r="A121" s="3" t="s">
        <v>28</v>
      </c>
      <c r="B121" s="3" t="s">
        <v>29</v>
      </c>
      <c r="C121" s="3">
        <v>20</v>
      </c>
      <c r="D121" s="3">
        <v>1.52</v>
      </c>
      <c r="E121" s="3">
        <v>0.16</v>
      </c>
      <c r="F121" s="3">
        <v>9.84</v>
      </c>
      <c r="G121" s="3">
        <v>46.9</v>
      </c>
      <c r="H121" s="3">
        <v>0.02</v>
      </c>
      <c r="I121" s="3">
        <v>0.01</v>
      </c>
      <c r="J121" s="3">
        <v>0</v>
      </c>
      <c r="K121" s="3">
        <v>0</v>
      </c>
      <c r="L121" s="3">
        <v>0</v>
      </c>
      <c r="M121" s="3">
        <v>100</v>
      </c>
      <c r="N121" s="3">
        <v>19</v>
      </c>
      <c r="O121" s="3">
        <v>4</v>
      </c>
      <c r="P121" s="3">
        <v>3</v>
      </c>
      <c r="Q121" s="3">
        <v>13</v>
      </c>
      <c r="R121" s="3">
        <v>0.2</v>
      </c>
      <c r="S121" s="3">
        <v>0.64</v>
      </c>
      <c r="T121" s="3">
        <v>1.2</v>
      </c>
      <c r="U121" s="3">
        <v>2.9</v>
      </c>
    </row>
    <row r="122" spans="1:21" ht="21" customHeight="1">
      <c r="A122" s="3" t="s">
        <v>28</v>
      </c>
      <c r="B122" s="3" t="s">
        <v>30</v>
      </c>
      <c r="C122" s="3">
        <v>20</v>
      </c>
      <c r="D122" s="3">
        <v>1.3</v>
      </c>
      <c r="E122" s="3">
        <v>0.2</v>
      </c>
      <c r="F122" s="3">
        <v>6.7</v>
      </c>
      <c r="G122" s="3">
        <v>34.200000000000003</v>
      </c>
      <c r="H122" s="3">
        <v>0.04</v>
      </c>
      <c r="I122" s="3">
        <v>0.02</v>
      </c>
      <c r="J122" s="3">
        <v>0</v>
      </c>
      <c r="K122" s="3">
        <v>0</v>
      </c>
      <c r="L122" s="3">
        <v>0</v>
      </c>
      <c r="M122" s="3">
        <v>122</v>
      </c>
      <c r="N122" s="3">
        <v>49</v>
      </c>
      <c r="O122" s="3">
        <v>7</v>
      </c>
      <c r="P122" s="3">
        <v>9.4</v>
      </c>
      <c r="Q122" s="3">
        <v>31.6</v>
      </c>
      <c r="R122" s="3">
        <v>0.78</v>
      </c>
      <c r="S122" s="3">
        <v>0</v>
      </c>
      <c r="T122" s="3">
        <v>6.18</v>
      </c>
      <c r="U122" s="3">
        <v>0</v>
      </c>
    </row>
    <row r="123" spans="1:21" ht="21" customHeight="1">
      <c r="A123" s="4" t="s">
        <v>28</v>
      </c>
      <c r="B123" s="4" t="s">
        <v>136</v>
      </c>
      <c r="C123" s="3">
        <v>180</v>
      </c>
      <c r="D123" s="3">
        <v>0.6</v>
      </c>
      <c r="E123" s="3">
        <v>0.6</v>
      </c>
      <c r="F123" s="3">
        <v>14.7</v>
      </c>
      <c r="G123" s="3">
        <v>66.599999999999994</v>
      </c>
      <c r="H123" s="3">
        <v>0.04</v>
      </c>
      <c r="I123" s="3">
        <v>0.03</v>
      </c>
      <c r="J123" s="3">
        <v>7.5</v>
      </c>
      <c r="K123" s="3">
        <v>0</v>
      </c>
      <c r="L123" s="3">
        <v>15</v>
      </c>
      <c r="M123" s="3">
        <v>39</v>
      </c>
      <c r="N123" s="3">
        <v>417</v>
      </c>
      <c r="O123" s="3">
        <v>24</v>
      </c>
      <c r="P123" s="3">
        <v>14</v>
      </c>
      <c r="Q123" s="3">
        <v>17</v>
      </c>
      <c r="R123" s="3">
        <v>3.3</v>
      </c>
      <c r="S123" s="3">
        <v>3</v>
      </c>
      <c r="T123" s="3">
        <v>0.4</v>
      </c>
      <c r="U123" s="3">
        <v>12</v>
      </c>
    </row>
    <row r="124" spans="1:21" ht="21" customHeight="1">
      <c r="A124" s="3"/>
      <c r="B124" s="10" t="s">
        <v>31</v>
      </c>
      <c r="C124" s="10">
        <v>687</v>
      </c>
      <c r="D124" s="10">
        <f>SUM(D118:D123)</f>
        <v>19.12</v>
      </c>
      <c r="E124" s="10">
        <f t="shared" ref="E124:U124" si="14">SUM(E118:E123)</f>
        <v>19.740000000000002</v>
      </c>
      <c r="F124" s="10">
        <f t="shared" si="14"/>
        <v>75.540000000000006</v>
      </c>
      <c r="G124" s="10">
        <f t="shared" si="14"/>
        <v>494.4</v>
      </c>
      <c r="H124" s="10">
        <f t="shared" si="14"/>
        <v>0.18000000000000002</v>
      </c>
      <c r="I124" s="10">
        <f t="shared" si="14"/>
        <v>0.15</v>
      </c>
      <c r="J124" s="10">
        <f t="shared" si="14"/>
        <v>153.43</v>
      </c>
      <c r="K124" s="10">
        <f t="shared" si="14"/>
        <v>0</v>
      </c>
      <c r="L124" s="10">
        <f t="shared" si="14"/>
        <v>20.52</v>
      </c>
      <c r="M124" s="10">
        <f t="shared" si="14"/>
        <v>613.92999999999995</v>
      </c>
      <c r="N124" s="10">
        <f t="shared" si="14"/>
        <v>939.26</v>
      </c>
      <c r="O124" s="10">
        <f t="shared" si="14"/>
        <v>193.85</v>
      </c>
      <c r="P124" s="10">
        <f t="shared" si="14"/>
        <v>120.76</v>
      </c>
      <c r="Q124" s="10">
        <f t="shared" si="14"/>
        <v>266.52</v>
      </c>
      <c r="R124" s="10">
        <f t="shared" si="14"/>
        <v>7.28</v>
      </c>
      <c r="S124" s="10">
        <f t="shared" si="14"/>
        <v>53.05</v>
      </c>
      <c r="T124" s="10">
        <f t="shared" si="14"/>
        <v>27.779999999999998</v>
      </c>
      <c r="U124" s="10">
        <f t="shared" si="14"/>
        <v>145.1</v>
      </c>
    </row>
    <row r="125" spans="1:21" ht="21" customHeight="1">
      <c r="A125" s="3"/>
      <c r="B125" s="7" t="s">
        <v>32</v>
      </c>
      <c r="C125" s="7">
        <f>C124</f>
        <v>687</v>
      </c>
      <c r="D125" s="7">
        <f>D124</f>
        <v>19.12</v>
      </c>
      <c r="E125" s="7">
        <f t="shared" ref="E125:U125" si="15">E124</f>
        <v>19.740000000000002</v>
      </c>
      <c r="F125" s="7">
        <f t="shared" si="15"/>
        <v>75.540000000000006</v>
      </c>
      <c r="G125" s="7">
        <f t="shared" si="15"/>
        <v>494.4</v>
      </c>
      <c r="H125" s="7">
        <f t="shared" si="15"/>
        <v>0.18000000000000002</v>
      </c>
      <c r="I125" s="7">
        <f t="shared" si="15"/>
        <v>0.15</v>
      </c>
      <c r="J125" s="7">
        <f t="shared" si="15"/>
        <v>153.43</v>
      </c>
      <c r="K125" s="7">
        <f t="shared" si="15"/>
        <v>0</v>
      </c>
      <c r="L125" s="7">
        <f t="shared" si="15"/>
        <v>20.52</v>
      </c>
      <c r="M125" s="7">
        <f t="shared" si="15"/>
        <v>613.92999999999995</v>
      </c>
      <c r="N125" s="7">
        <f t="shared" si="15"/>
        <v>939.26</v>
      </c>
      <c r="O125" s="7">
        <f t="shared" si="15"/>
        <v>193.85</v>
      </c>
      <c r="P125" s="7">
        <f t="shared" si="15"/>
        <v>120.76</v>
      </c>
      <c r="Q125" s="7">
        <f t="shared" si="15"/>
        <v>266.52</v>
      </c>
      <c r="R125" s="7">
        <f t="shared" si="15"/>
        <v>7.28</v>
      </c>
      <c r="S125" s="7">
        <f t="shared" si="15"/>
        <v>53.05</v>
      </c>
      <c r="T125" s="7">
        <f t="shared" si="15"/>
        <v>27.779999999999998</v>
      </c>
      <c r="U125" s="7">
        <f t="shared" si="15"/>
        <v>145.1</v>
      </c>
    </row>
    <row r="126" spans="1:21" ht="33.75" customHeight="1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3"/>
      <c r="U126" s="23"/>
    </row>
    <row r="127" spans="1:21" ht="18.75">
      <c r="A127" s="50" t="s">
        <v>77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</row>
    <row r="128" spans="1:21" ht="31.5" customHeight="1">
      <c r="A128" s="44" t="s">
        <v>0</v>
      </c>
      <c r="B128" s="44" t="s">
        <v>83</v>
      </c>
      <c r="C128" s="57" t="s">
        <v>1</v>
      </c>
      <c r="D128" s="59" t="s">
        <v>84</v>
      </c>
      <c r="E128" s="60"/>
      <c r="F128" s="61"/>
      <c r="G128" s="51" t="s">
        <v>5</v>
      </c>
      <c r="H128" s="56" t="s">
        <v>81</v>
      </c>
      <c r="I128" s="56"/>
      <c r="J128" s="56"/>
      <c r="K128" s="56"/>
      <c r="L128" s="56"/>
      <c r="M128" s="56" t="s">
        <v>82</v>
      </c>
      <c r="N128" s="56"/>
      <c r="O128" s="56"/>
      <c r="P128" s="56"/>
      <c r="Q128" s="56"/>
      <c r="R128" s="56"/>
      <c r="S128" s="56"/>
      <c r="T128" s="56"/>
      <c r="U128" s="56"/>
    </row>
    <row r="129" spans="1:26" ht="30">
      <c r="A129" s="44"/>
      <c r="B129" s="44"/>
      <c r="C129" s="58"/>
      <c r="D129" s="15" t="s">
        <v>2</v>
      </c>
      <c r="E129" s="16" t="s">
        <v>3</v>
      </c>
      <c r="F129" s="16" t="s">
        <v>4</v>
      </c>
      <c r="G129" s="52"/>
      <c r="H129" s="17" t="s">
        <v>6</v>
      </c>
      <c r="I129" s="17" t="s">
        <v>7</v>
      </c>
      <c r="J129" s="17" t="s">
        <v>8</v>
      </c>
      <c r="K129" s="17" t="s">
        <v>9</v>
      </c>
      <c r="L129" s="17" t="s">
        <v>10</v>
      </c>
      <c r="M129" s="17" t="s">
        <v>11</v>
      </c>
      <c r="N129" s="17" t="s">
        <v>12</v>
      </c>
      <c r="O129" s="17" t="s">
        <v>13</v>
      </c>
      <c r="P129" s="17" t="s">
        <v>14</v>
      </c>
      <c r="Q129" s="17" t="s">
        <v>15</v>
      </c>
      <c r="R129" s="17" t="s">
        <v>16</v>
      </c>
      <c r="S129" s="17" t="s">
        <v>17</v>
      </c>
      <c r="T129" s="17" t="s">
        <v>18</v>
      </c>
      <c r="U129" s="17" t="s">
        <v>19</v>
      </c>
    </row>
    <row r="130" spans="1:26">
      <c r="A130" s="10"/>
      <c r="B130" s="10"/>
      <c r="C130" s="17" t="s">
        <v>20</v>
      </c>
      <c r="D130" s="17" t="s">
        <v>20</v>
      </c>
      <c r="E130" s="17" t="s">
        <v>20</v>
      </c>
      <c r="F130" s="17" t="s">
        <v>20</v>
      </c>
      <c r="G130" s="17" t="s">
        <v>21</v>
      </c>
      <c r="H130" s="17" t="s">
        <v>22</v>
      </c>
      <c r="I130" s="17" t="s">
        <v>22</v>
      </c>
      <c r="J130" s="17" t="s">
        <v>23</v>
      </c>
      <c r="K130" s="17" t="s">
        <v>24</v>
      </c>
      <c r="L130" s="17" t="s">
        <v>22</v>
      </c>
      <c r="M130" s="17" t="s">
        <v>22</v>
      </c>
      <c r="N130" s="17" t="s">
        <v>22</v>
      </c>
      <c r="O130" s="17" t="s">
        <v>22</v>
      </c>
      <c r="P130" s="17" t="s">
        <v>22</v>
      </c>
      <c r="Q130" s="17" t="s">
        <v>22</v>
      </c>
      <c r="R130" s="17" t="s">
        <v>22</v>
      </c>
      <c r="S130" s="17" t="s">
        <v>24</v>
      </c>
      <c r="T130" s="17" t="s">
        <v>24</v>
      </c>
      <c r="U130" s="17" t="s">
        <v>24</v>
      </c>
    </row>
    <row r="131" spans="1:26">
      <c r="A131" s="3"/>
      <c r="B131" s="18" t="s">
        <v>58</v>
      </c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</row>
    <row r="132" spans="1:26" ht="26.25" customHeight="1">
      <c r="A132" s="3"/>
      <c r="B132" s="10" t="s">
        <v>92</v>
      </c>
      <c r="C132" s="9" t="s">
        <v>115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6" ht="23.25" customHeight="1">
      <c r="A133" s="35" t="s">
        <v>51</v>
      </c>
      <c r="B133" s="35" t="s">
        <v>52</v>
      </c>
      <c r="C133" s="3">
        <v>60</v>
      </c>
      <c r="D133" s="3">
        <v>0.7</v>
      </c>
      <c r="E133" s="3">
        <v>5.4</v>
      </c>
      <c r="F133" s="3">
        <v>4</v>
      </c>
      <c r="G133" s="3">
        <v>67.099999999999994</v>
      </c>
      <c r="H133" s="3">
        <v>0.02</v>
      </c>
      <c r="I133" s="3">
        <v>0.02</v>
      </c>
      <c r="J133" s="35">
        <v>72.89</v>
      </c>
      <c r="K133" s="35">
        <v>0</v>
      </c>
      <c r="L133" s="35">
        <v>2.2599999999999998</v>
      </c>
      <c r="M133" s="35">
        <v>200.99</v>
      </c>
      <c r="N133" s="35">
        <v>127.85</v>
      </c>
      <c r="O133" s="35">
        <v>12.1</v>
      </c>
      <c r="P133" s="35">
        <v>9.66</v>
      </c>
      <c r="Q133" s="35">
        <v>21.4</v>
      </c>
      <c r="R133" s="35">
        <v>0.41</v>
      </c>
      <c r="S133" s="35">
        <v>7.86</v>
      </c>
      <c r="T133" s="35">
        <v>0.13</v>
      </c>
      <c r="U133" s="35">
        <v>11.85</v>
      </c>
    </row>
    <row r="134" spans="1:26" ht="21" customHeight="1">
      <c r="A134" s="3" t="s">
        <v>43</v>
      </c>
      <c r="B134" s="3" t="s">
        <v>44</v>
      </c>
      <c r="C134" s="3">
        <v>150</v>
      </c>
      <c r="D134" s="3">
        <v>3.1</v>
      </c>
      <c r="E134" s="3">
        <v>5.3</v>
      </c>
      <c r="F134" s="3">
        <v>19.8</v>
      </c>
      <c r="G134" s="3">
        <v>139.4</v>
      </c>
      <c r="H134" s="3">
        <v>0.12</v>
      </c>
      <c r="I134" s="3">
        <v>0.11</v>
      </c>
      <c r="J134" s="3">
        <v>23.8</v>
      </c>
      <c r="K134" s="3">
        <v>0.09</v>
      </c>
      <c r="L134" s="3">
        <v>10.199999999999999</v>
      </c>
      <c r="M134" s="3">
        <v>161.78</v>
      </c>
      <c r="N134" s="3">
        <v>624.83000000000004</v>
      </c>
      <c r="O134" s="3">
        <v>39.49</v>
      </c>
      <c r="P134" s="3">
        <v>28.23</v>
      </c>
      <c r="Q134" s="3">
        <v>84.47</v>
      </c>
      <c r="R134" s="3">
        <v>1.03</v>
      </c>
      <c r="S134" s="3">
        <v>28.46</v>
      </c>
      <c r="T134" s="3">
        <v>0.78</v>
      </c>
      <c r="U134" s="3">
        <v>42.79</v>
      </c>
    </row>
    <row r="135" spans="1:26" ht="21" customHeight="1">
      <c r="A135" s="3" t="s">
        <v>64</v>
      </c>
      <c r="B135" s="4" t="s">
        <v>65</v>
      </c>
      <c r="C135" s="6" t="s">
        <v>100</v>
      </c>
      <c r="D135" s="3">
        <v>9.06</v>
      </c>
      <c r="E135" s="3">
        <v>4.5199999999999996</v>
      </c>
      <c r="F135" s="3">
        <v>2.89</v>
      </c>
      <c r="G135" s="3">
        <v>101.6</v>
      </c>
      <c r="H135" s="3">
        <v>0.08</v>
      </c>
      <c r="I135" s="3">
        <v>0.11</v>
      </c>
      <c r="J135" s="3">
        <v>9.02</v>
      </c>
      <c r="K135" s="3">
        <v>0.16</v>
      </c>
      <c r="L135" s="3">
        <v>1</v>
      </c>
      <c r="M135" s="3">
        <v>111</v>
      </c>
      <c r="N135" s="3">
        <v>347</v>
      </c>
      <c r="O135" s="3">
        <v>68</v>
      </c>
      <c r="P135" s="3">
        <v>44</v>
      </c>
      <c r="Q135" s="3">
        <v>202</v>
      </c>
      <c r="R135" s="3">
        <v>0.7</v>
      </c>
      <c r="S135" s="3">
        <v>133.47999999999999</v>
      </c>
      <c r="T135" s="3">
        <v>11.9</v>
      </c>
      <c r="U135" s="3">
        <v>572.6</v>
      </c>
    </row>
    <row r="136" spans="1:26" ht="21" customHeight="1">
      <c r="A136" s="4" t="s">
        <v>118</v>
      </c>
      <c r="B136" s="5" t="s">
        <v>119</v>
      </c>
      <c r="C136" s="3">
        <v>200</v>
      </c>
      <c r="D136" s="3">
        <v>0.2</v>
      </c>
      <c r="E136" s="3">
        <v>0</v>
      </c>
      <c r="F136" s="3">
        <v>13</v>
      </c>
      <c r="G136" s="3">
        <v>53.5</v>
      </c>
      <c r="H136" s="3">
        <v>0</v>
      </c>
      <c r="I136" s="3">
        <v>0</v>
      </c>
      <c r="J136" s="3">
        <v>0</v>
      </c>
      <c r="K136" s="3">
        <v>0</v>
      </c>
      <c r="L136" s="3">
        <v>4</v>
      </c>
      <c r="M136" s="3">
        <v>0</v>
      </c>
      <c r="N136" s="3">
        <v>0</v>
      </c>
      <c r="O136" s="3">
        <v>13.5</v>
      </c>
      <c r="P136" s="3">
        <v>3.8</v>
      </c>
      <c r="Q136" s="3">
        <v>3.5</v>
      </c>
      <c r="R136" s="3">
        <v>0.1</v>
      </c>
      <c r="S136" s="3">
        <v>0</v>
      </c>
      <c r="T136" s="3">
        <v>0</v>
      </c>
      <c r="U136" s="3">
        <v>0</v>
      </c>
    </row>
    <row r="137" spans="1:26" ht="21" customHeight="1">
      <c r="A137" s="4" t="s">
        <v>28</v>
      </c>
      <c r="B137" s="4" t="s">
        <v>111</v>
      </c>
      <c r="C137" s="3">
        <v>60</v>
      </c>
      <c r="D137" s="3">
        <v>4.68</v>
      </c>
      <c r="E137" s="3">
        <v>4.03</v>
      </c>
      <c r="F137" s="3">
        <v>30.46</v>
      </c>
      <c r="G137" s="3">
        <v>177</v>
      </c>
      <c r="H137" s="3">
        <v>0.05</v>
      </c>
      <c r="I137" s="3">
        <v>0.02</v>
      </c>
      <c r="J137" s="3">
        <v>19.12</v>
      </c>
      <c r="K137" s="3">
        <v>0.15</v>
      </c>
      <c r="L137" s="3">
        <v>0</v>
      </c>
      <c r="M137" s="3">
        <v>241</v>
      </c>
      <c r="N137" s="3">
        <v>50</v>
      </c>
      <c r="O137" s="3">
        <v>18</v>
      </c>
      <c r="P137" s="3">
        <v>6</v>
      </c>
      <c r="Q137" s="3">
        <v>41</v>
      </c>
      <c r="R137" s="3">
        <v>0.5</v>
      </c>
      <c r="S137" s="3">
        <v>33.36</v>
      </c>
      <c r="T137" s="3">
        <v>3.1</v>
      </c>
      <c r="U137" s="3">
        <v>11.03</v>
      </c>
    </row>
    <row r="138" spans="1:26" ht="21" customHeight="1">
      <c r="A138" s="3" t="s">
        <v>28</v>
      </c>
      <c r="B138" s="3" t="s">
        <v>30</v>
      </c>
      <c r="C138" s="3">
        <v>20</v>
      </c>
      <c r="D138" s="3">
        <v>1.3</v>
      </c>
      <c r="E138" s="3">
        <v>0.2</v>
      </c>
      <c r="F138" s="3">
        <v>6.7</v>
      </c>
      <c r="G138" s="3">
        <v>34.200000000000003</v>
      </c>
      <c r="H138" s="3">
        <v>0.04</v>
      </c>
      <c r="I138" s="3">
        <v>0.02</v>
      </c>
      <c r="J138" s="3">
        <v>0</v>
      </c>
      <c r="K138" s="3">
        <v>0</v>
      </c>
      <c r="L138" s="3">
        <v>0</v>
      </c>
      <c r="M138" s="3">
        <v>122</v>
      </c>
      <c r="N138" s="3">
        <v>49</v>
      </c>
      <c r="O138" s="3">
        <v>7</v>
      </c>
      <c r="P138" s="3">
        <v>9.4</v>
      </c>
      <c r="Q138" s="3">
        <v>31.6</v>
      </c>
      <c r="R138" s="3">
        <v>0.78</v>
      </c>
      <c r="S138" s="3">
        <v>0</v>
      </c>
      <c r="T138" s="3">
        <v>6.18</v>
      </c>
      <c r="U138" s="3">
        <v>0</v>
      </c>
    </row>
    <row r="139" spans="1:26" ht="21" customHeight="1">
      <c r="A139" s="3"/>
      <c r="B139" s="10" t="s">
        <v>31</v>
      </c>
      <c r="C139" s="10">
        <f>C133+C134+C136+C137+C138+100</f>
        <v>590</v>
      </c>
      <c r="D139" s="10">
        <f>D133+D134+D135+D136+D137+D138</f>
        <v>19.04</v>
      </c>
      <c r="E139" s="10">
        <f>E133+E134+E135+E136+E137+E138</f>
        <v>19.45</v>
      </c>
      <c r="F139" s="10">
        <f>F133+F134+F135+F136+F137+F138</f>
        <v>76.850000000000009</v>
      </c>
      <c r="G139" s="10">
        <f>G133+G134+G135+G136+G137+G138</f>
        <v>572.80000000000007</v>
      </c>
      <c r="H139" s="10">
        <f t="shared" ref="H139:U139" si="16">H133+H134+H135+H136+H137+H138</f>
        <v>0.30999999999999994</v>
      </c>
      <c r="I139" s="10">
        <f t="shared" si="16"/>
        <v>0.28000000000000003</v>
      </c>
      <c r="J139" s="10">
        <f t="shared" si="16"/>
        <v>124.83</v>
      </c>
      <c r="K139" s="10">
        <f t="shared" si="16"/>
        <v>0.4</v>
      </c>
      <c r="L139" s="10">
        <f t="shared" si="16"/>
        <v>17.46</v>
      </c>
      <c r="M139" s="10">
        <f t="shared" si="16"/>
        <v>836.77</v>
      </c>
      <c r="N139" s="10">
        <f t="shared" si="16"/>
        <v>1198.68</v>
      </c>
      <c r="O139" s="10">
        <f t="shared" si="16"/>
        <v>158.09</v>
      </c>
      <c r="P139" s="10">
        <f t="shared" si="16"/>
        <v>101.09</v>
      </c>
      <c r="Q139" s="10">
        <f t="shared" si="16"/>
        <v>383.97</v>
      </c>
      <c r="R139" s="10">
        <f t="shared" si="16"/>
        <v>3.5199999999999996</v>
      </c>
      <c r="S139" s="10">
        <f t="shared" si="16"/>
        <v>203.15999999999997</v>
      </c>
      <c r="T139" s="10">
        <f t="shared" si="16"/>
        <v>22.09</v>
      </c>
      <c r="U139" s="10">
        <f t="shared" si="16"/>
        <v>638.27</v>
      </c>
    </row>
    <row r="140" spans="1:26" ht="21" customHeight="1">
      <c r="A140" s="3"/>
      <c r="B140" s="7" t="s">
        <v>32</v>
      </c>
      <c r="C140" s="7">
        <f t="shared" ref="C140:H140" si="17">C139</f>
        <v>590</v>
      </c>
      <c r="D140" s="7">
        <f t="shared" si="17"/>
        <v>19.04</v>
      </c>
      <c r="E140" s="7">
        <f t="shared" si="17"/>
        <v>19.45</v>
      </c>
      <c r="F140" s="7">
        <f t="shared" si="17"/>
        <v>76.850000000000009</v>
      </c>
      <c r="G140" s="7">
        <f t="shared" si="17"/>
        <v>572.80000000000007</v>
      </c>
      <c r="H140" s="7">
        <f t="shared" si="17"/>
        <v>0.30999999999999994</v>
      </c>
      <c r="I140" s="7">
        <f t="shared" ref="I140:U140" si="18">I139</f>
        <v>0.28000000000000003</v>
      </c>
      <c r="J140" s="7">
        <f t="shared" si="18"/>
        <v>124.83</v>
      </c>
      <c r="K140" s="7">
        <f t="shared" si="18"/>
        <v>0.4</v>
      </c>
      <c r="L140" s="7">
        <f t="shared" si="18"/>
        <v>17.46</v>
      </c>
      <c r="M140" s="7">
        <f t="shared" si="18"/>
        <v>836.77</v>
      </c>
      <c r="N140" s="7">
        <f t="shared" si="18"/>
        <v>1198.68</v>
      </c>
      <c r="O140" s="7">
        <f t="shared" si="18"/>
        <v>158.09</v>
      </c>
      <c r="P140" s="7">
        <f t="shared" si="18"/>
        <v>101.09</v>
      </c>
      <c r="Q140" s="7">
        <f t="shared" si="18"/>
        <v>383.97</v>
      </c>
      <c r="R140" s="7">
        <f t="shared" si="18"/>
        <v>3.5199999999999996</v>
      </c>
      <c r="S140" s="7">
        <f t="shared" si="18"/>
        <v>203.15999999999997</v>
      </c>
      <c r="T140" s="7">
        <f t="shared" si="18"/>
        <v>22.09</v>
      </c>
      <c r="U140" s="7">
        <f t="shared" si="18"/>
        <v>638.27</v>
      </c>
    </row>
    <row r="141" spans="1:26" ht="30" customHeight="1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6"/>
      <c r="U141" s="26"/>
    </row>
    <row r="142" spans="1:26" ht="18.75">
      <c r="A142" s="50" t="s">
        <v>78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</row>
    <row r="143" spans="1:26" ht="24.75" customHeight="1">
      <c r="A143" s="44" t="s">
        <v>0</v>
      </c>
      <c r="B143" s="44" t="s">
        <v>83</v>
      </c>
      <c r="C143" s="57" t="s">
        <v>1</v>
      </c>
      <c r="D143" s="59" t="s">
        <v>84</v>
      </c>
      <c r="E143" s="60"/>
      <c r="F143" s="61"/>
      <c r="G143" s="51" t="s">
        <v>5</v>
      </c>
      <c r="H143" s="56" t="s">
        <v>81</v>
      </c>
      <c r="I143" s="56"/>
      <c r="J143" s="56"/>
      <c r="K143" s="56"/>
      <c r="L143" s="56"/>
      <c r="M143" s="56" t="s">
        <v>82</v>
      </c>
      <c r="N143" s="56"/>
      <c r="O143" s="56"/>
      <c r="P143" s="56"/>
      <c r="Q143" s="56"/>
      <c r="R143" s="56"/>
      <c r="S143" s="56"/>
      <c r="T143" s="56"/>
      <c r="U143" s="56"/>
      <c r="V143" s="27"/>
      <c r="W143" s="27"/>
      <c r="X143" s="27"/>
      <c r="Y143" s="1"/>
    </row>
    <row r="144" spans="1:26" ht="30">
      <c r="A144" s="44"/>
      <c r="B144" s="44"/>
      <c r="C144" s="58"/>
      <c r="D144" s="15" t="s">
        <v>2</v>
      </c>
      <c r="E144" s="16" t="s">
        <v>3</v>
      </c>
      <c r="F144" s="16" t="s">
        <v>4</v>
      </c>
      <c r="G144" s="52"/>
      <c r="H144" s="17" t="s">
        <v>6</v>
      </c>
      <c r="I144" s="17" t="s">
        <v>7</v>
      </c>
      <c r="J144" s="17" t="s">
        <v>8</v>
      </c>
      <c r="K144" s="17" t="s">
        <v>9</v>
      </c>
      <c r="L144" s="17" t="s">
        <v>10</v>
      </c>
      <c r="M144" s="17" t="s">
        <v>11</v>
      </c>
      <c r="N144" s="17" t="s">
        <v>12</v>
      </c>
      <c r="O144" s="17" t="s">
        <v>13</v>
      </c>
      <c r="P144" s="17" t="s">
        <v>14</v>
      </c>
      <c r="Q144" s="17" t="s">
        <v>15</v>
      </c>
      <c r="R144" s="17" t="s">
        <v>16</v>
      </c>
      <c r="S144" s="17" t="s">
        <v>17</v>
      </c>
      <c r="T144" s="17" t="s">
        <v>18</v>
      </c>
      <c r="U144" s="17" t="s">
        <v>19</v>
      </c>
      <c r="V144" s="27"/>
      <c r="W144" s="27"/>
      <c r="X144" s="27"/>
      <c r="Y144" s="1"/>
      <c r="Z144" s="1"/>
    </row>
    <row r="145" spans="1:26">
      <c r="A145" s="10"/>
      <c r="B145" s="10"/>
      <c r="C145" s="17" t="s">
        <v>20</v>
      </c>
      <c r="D145" s="17" t="s">
        <v>20</v>
      </c>
      <c r="E145" s="17" t="s">
        <v>20</v>
      </c>
      <c r="F145" s="17" t="s">
        <v>20</v>
      </c>
      <c r="G145" s="17" t="s">
        <v>21</v>
      </c>
      <c r="H145" s="17" t="s">
        <v>22</v>
      </c>
      <c r="I145" s="17" t="s">
        <v>22</v>
      </c>
      <c r="J145" s="17" t="s">
        <v>23</v>
      </c>
      <c r="K145" s="17" t="s">
        <v>24</v>
      </c>
      <c r="L145" s="17" t="s">
        <v>22</v>
      </c>
      <c r="M145" s="17" t="s">
        <v>22</v>
      </c>
      <c r="N145" s="17" t="s">
        <v>22</v>
      </c>
      <c r="O145" s="17" t="s">
        <v>22</v>
      </c>
      <c r="P145" s="17" t="s">
        <v>22</v>
      </c>
      <c r="Q145" s="17" t="s">
        <v>22</v>
      </c>
      <c r="R145" s="17" t="s">
        <v>22</v>
      </c>
      <c r="S145" s="17" t="s">
        <v>24</v>
      </c>
      <c r="T145" s="17" t="s">
        <v>24</v>
      </c>
      <c r="U145" s="17" t="s">
        <v>24</v>
      </c>
      <c r="V145" s="27"/>
      <c r="W145" s="27"/>
      <c r="X145" s="27"/>
      <c r="Y145" s="1"/>
      <c r="Z145" s="1"/>
    </row>
    <row r="146" spans="1:26">
      <c r="A146" s="3"/>
      <c r="B146" s="18" t="s">
        <v>59</v>
      </c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27"/>
      <c r="W146" s="27"/>
      <c r="X146" s="27"/>
      <c r="Y146" s="1"/>
      <c r="Z146" s="1"/>
    </row>
    <row r="147" spans="1:26">
      <c r="A147" s="3"/>
      <c r="B147" s="10" t="s">
        <v>92</v>
      </c>
      <c r="C147" s="9" t="s">
        <v>115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27"/>
      <c r="W147" s="27"/>
      <c r="X147" s="27"/>
      <c r="Y147" s="1"/>
      <c r="Z147" s="1"/>
    </row>
    <row r="148" spans="1:26" ht="33" customHeight="1">
      <c r="A148" s="35" t="s">
        <v>126</v>
      </c>
      <c r="B148" s="36" t="s">
        <v>127</v>
      </c>
      <c r="C148" s="3">
        <v>60</v>
      </c>
      <c r="D148" s="3">
        <v>1.5</v>
      </c>
      <c r="E148" s="3">
        <v>3.1</v>
      </c>
      <c r="F148" s="3">
        <v>6.2</v>
      </c>
      <c r="G148" s="3">
        <v>85.8</v>
      </c>
      <c r="H148" s="3">
        <v>0.03</v>
      </c>
      <c r="I148" s="3">
        <v>0.04</v>
      </c>
      <c r="J148" s="35">
        <v>122.25</v>
      </c>
      <c r="K148" s="35">
        <v>0</v>
      </c>
      <c r="L148" s="35">
        <v>34.78</v>
      </c>
      <c r="M148" s="35">
        <v>88.69</v>
      </c>
      <c r="N148" s="35">
        <v>247.73</v>
      </c>
      <c r="O148" s="35">
        <v>40.39</v>
      </c>
      <c r="P148" s="35">
        <v>15.18</v>
      </c>
      <c r="Q148" s="35">
        <v>30.31</v>
      </c>
      <c r="R148" s="35">
        <v>0.55000000000000004</v>
      </c>
      <c r="S148" s="35">
        <v>10.73</v>
      </c>
      <c r="T148" s="35">
        <v>0.26</v>
      </c>
      <c r="U148" s="35">
        <v>12.66</v>
      </c>
      <c r="V148" s="27"/>
      <c r="W148" s="27"/>
      <c r="X148" s="27"/>
      <c r="Y148" s="1"/>
      <c r="Z148" s="1"/>
    </row>
    <row r="149" spans="1:26" ht="23.25" customHeight="1">
      <c r="A149" s="3" t="s">
        <v>113</v>
      </c>
      <c r="B149" s="3" t="s">
        <v>114</v>
      </c>
      <c r="C149" s="3">
        <v>150</v>
      </c>
      <c r="D149" s="3">
        <v>4.2</v>
      </c>
      <c r="E149" s="3">
        <v>5.8</v>
      </c>
      <c r="F149" s="3">
        <v>35.9</v>
      </c>
      <c r="G149" s="3">
        <v>147.1</v>
      </c>
      <c r="H149" s="3">
        <v>0.21</v>
      </c>
      <c r="I149" s="3">
        <v>0.12</v>
      </c>
      <c r="J149" s="3">
        <v>19.190000000000001</v>
      </c>
      <c r="K149" s="3">
        <v>0.09</v>
      </c>
      <c r="L149" s="3">
        <v>0</v>
      </c>
      <c r="M149" s="3">
        <v>149.44999999999999</v>
      </c>
      <c r="N149" s="3">
        <v>219.36</v>
      </c>
      <c r="O149" s="3">
        <v>46.62</v>
      </c>
      <c r="P149" s="3">
        <v>120.16</v>
      </c>
      <c r="Q149" s="3">
        <v>180.99</v>
      </c>
      <c r="R149" s="3">
        <v>4.05</v>
      </c>
      <c r="S149" s="3">
        <v>22.28</v>
      </c>
      <c r="T149" s="3">
        <v>3.52</v>
      </c>
      <c r="U149" s="3">
        <v>16.059999999999999</v>
      </c>
      <c r="V149" s="27"/>
      <c r="W149" s="27"/>
      <c r="X149" s="27"/>
      <c r="Y149" s="1"/>
      <c r="Z149" s="1"/>
    </row>
    <row r="150" spans="1:26" ht="29.25" customHeight="1">
      <c r="A150" s="3" t="s">
        <v>39</v>
      </c>
      <c r="B150" s="5" t="s">
        <v>124</v>
      </c>
      <c r="C150" s="6" t="s">
        <v>125</v>
      </c>
      <c r="D150" s="3">
        <v>3.35</v>
      </c>
      <c r="E150" s="3">
        <v>3.94</v>
      </c>
      <c r="F150" s="3">
        <v>3.9</v>
      </c>
      <c r="G150" s="3">
        <v>130.80000000000001</v>
      </c>
      <c r="H150" s="3">
        <v>0.04</v>
      </c>
      <c r="I150" s="3">
        <v>0.12</v>
      </c>
      <c r="J150" s="3">
        <v>25.46</v>
      </c>
      <c r="K150" s="3">
        <v>7.0000000000000007E-2</v>
      </c>
      <c r="L150" s="3">
        <v>1</v>
      </c>
      <c r="M150" s="3">
        <v>122</v>
      </c>
      <c r="N150" s="3">
        <v>322</v>
      </c>
      <c r="O150" s="3">
        <v>55</v>
      </c>
      <c r="P150" s="3">
        <v>23</v>
      </c>
      <c r="Q150" s="3">
        <v>166</v>
      </c>
      <c r="R150" s="3">
        <v>2.5</v>
      </c>
      <c r="S150" s="3">
        <v>17.059999999999999</v>
      </c>
      <c r="T150" s="3">
        <v>0.4</v>
      </c>
      <c r="U150" s="3">
        <v>62.71</v>
      </c>
      <c r="V150" s="27"/>
      <c r="W150" s="27"/>
      <c r="X150" s="27"/>
      <c r="Y150" s="1"/>
      <c r="Z150" s="1"/>
    </row>
    <row r="151" spans="1:26" ht="21" customHeight="1">
      <c r="A151" s="3" t="s">
        <v>34</v>
      </c>
      <c r="B151" s="3" t="s">
        <v>53</v>
      </c>
      <c r="C151" s="3">
        <v>200</v>
      </c>
      <c r="D151" s="3">
        <v>3.9</v>
      </c>
      <c r="E151" s="3">
        <v>2.9</v>
      </c>
      <c r="F151" s="3">
        <v>11.2</v>
      </c>
      <c r="G151" s="3">
        <v>86</v>
      </c>
      <c r="H151" s="3">
        <v>0.03</v>
      </c>
      <c r="I151" s="3">
        <v>0.13</v>
      </c>
      <c r="J151" s="3">
        <v>13.29</v>
      </c>
      <c r="K151" s="3">
        <v>0</v>
      </c>
      <c r="L151" s="3">
        <v>0.52</v>
      </c>
      <c r="M151" s="3">
        <v>38.549999999999997</v>
      </c>
      <c r="N151" s="3">
        <v>183.98</v>
      </c>
      <c r="O151" s="3">
        <v>148.32</v>
      </c>
      <c r="P151" s="3">
        <v>30.67</v>
      </c>
      <c r="Q151" s="3">
        <v>106.79</v>
      </c>
      <c r="R151" s="3">
        <v>1.06</v>
      </c>
      <c r="S151" s="3">
        <v>9</v>
      </c>
      <c r="T151" s="3">
        <v>1.76</v>
      </c>
      <c r="U151" s="3">
        <v>20</v>
      </c>
      <c r="V151" s="27"/>
      <c r="W151" s="27"/>
      <c r="X151" s="27"/>
      <c r="Y151" s="1"/>
      <c r="Z151" s="1"/>
    </row>
    <row r="152" spans="1:26" ht="21" customHeight="1">
      <c r="A152" s="3" t="s">
        <v>28</v>
      </c>
      <c r="B152" s="3" t="s">
        <v>29</v>
      </c>
      <c r="C152" s="3">
        <v>20</v>
      </c>
      <c r="D152" s="3">
        <v>1.52</v>
      </c>
      <c r="E152" s="3">
        <v>0.16</v>
      </c>
      <c r="F152" s="3">
        <v>9.84</v>
      </c>
      <c r="G152" s="3">
        <v>46.9</v>
      </c>
      <c r="H152" s="3">
        <v>0.02</v>
      </c>
      <c r="I152" s="3">
        <v>0.01</v>
      </c>
      <c r="J152" s="3">
        <v>0</v>
      </c>
      <c r="K152" s="3">
        <v>0</v>
      </c>
      <c r="L152" s="3">
        <v>0</v>
      </c>
      <c r="M152" s="3">
        <v>100</v>
      </c>
      <c r="N152" s="3">
        <v>19</v>
      </c>
      <c r="O152" s="3">
        <v>4</v>
      </c>
      <c r="P152" s="3">
        <v>3</v>
      </c>
      <c r="Q152" s="3">
        <v>13</v>
      </c>
      <c r="R152" s="3">
        <v>0.2</v>
      </c>
      <c r="S152" s="3">
        <v>0.64</v>
      </c>
      <c r="T152" s="3">
        <v>1.2</v>
      </c>
      <c r="U152" s="3">
        <v>2.9</v>
      </c>
      <c r="V152" s="27"/>
      <c r="W152" s="27"/>
      <c r="X152" s="27"/>
      <c r="Y152" s="1"/>
      <c r="Z152" s="1"/>
    </row>
    <row r="153" spans="1:26" ht="21" customHeight="1">
      <c r="A153" s="3" t="s">
        <v>28</v>
      </c>
      <c r="B153" s="3" t="s">
        <v>30</v>
      </c>
      <c r="C153" s="3">
        <v>20</v>
      </c>
      <c r="D153" s="3">
        <v>1.3</v>
      </c>
      <c r="E153" s="3">
        <v>0.2</v>
      </c>
      <c r="F153" s="3">
        <v>6.7</v>
      </c>
      <c r="G153" s="3">
        <v>34.200000000000003</v>
      </c>
      <c r="H153" s="3">
        <v>0.04</v>
      </c>
      <c r="I153" s="3">
        <v>0.02</v>
      </c>
      <c r="J153" s="3">
        <v>0</v>
      </c>
      <c r="K153" s="3">
        <v>0</v>
      </c>
      <c r="L153" s="3">
        <v>0</v>
      </c>
      <c r="M153" s="3">
        <v>122</v>
      </c>
      <c r="N153" s="3">
        <v>49</v>
      </c>
      <c r="O153" s="3">
        <v>7</v>
      </c>
      <c r="P153" s="3">
        <v>9.4</v>
      </c>
      <c r="Q153" s="3">
        <v>31.6</v>
      </c>
      <c r="R153" s="3">
        <v>0.78</v>
      </c>
      <c r="S153" s="3">
        <v>0</v>
      </c>
      <c r="T153" s="3">
        <v>6.18</v>
      </c>
      <c r="U153" s="3">
        <v>0</v>
      </c>
      <c r="V153" s="27"/>
      <c r="W153" s="27"/>
      <c r="X153" s="27"/>
      <c r="Y153" s="1"/>
      <c r="Z153" s="1"/>
    </row>
    <row r="154" spans="1:26" ht="21" customHeight="1">
      <c r="A154" s="3"/>
      <c r="B154" s="10" t="s">
        <v>31</v>
      </c>
      <c r="C154" s="10">
        <v>550</v>
      </c>
      <c r="D154" s="10">
        <f t="shared" ref="D154:U154" si="19">SUM(D148:D153)</f>
        <v>15.770000000000001</v>
      </c>
      <c r="E154" s="10">
        <f t="shared" si="19"/>
        <v>16.100000000000001</v>
      </c>
      <c r="F154" s="10">
        <f t="shared" si="19"/>
        <v>73.740000000000009</v>
      </c>
      <c r="G154" s="10">
        <f t="shared" si="19"/>
        <v>530.79999999999995</v>
      </c>
      <c r="H154" s="10">
        <f t="shared" si="19"/>
        <v>0.36999999999999994</v>
      </c>
      <c r="I154" s="10">
        <f t="shared" si="19"/>
        <v>0.44000000000000006</v>
      </c>
      <c r="J154" s="10">
        <f t="shared" si="19"/>
        <v>180.19</v>
      </c>
      <c r="K154" s="10">
        <f t="shared" si="19"/>
        <v>0.16</v>
      </c>
      <c r="L154" s="10">
        <f t="shared" si="19"/>
        <v>36.300000000000004</v>
      </c>
      <c r="M154" s="10">
        <f t="shared" si="19"/>
        <v>620.69000000000005</v>
      </c>
      <c r="N154" s="10">
        <f t="shared" si="19"/>
        <v>1041.0700000000002</v>
      </c>
      <c r="O154" s="10">
        <f t="shared" si="19"/>
        <v>301.33</v>
      </c>
      <c r="P154" s="10">
        <f t="shared" si="19"/>
        <v>201.41</v>
      </c>
      <c r="Q154" s="10">
        <f t="shared" si="19"/>
        <v>528.69000000000005</v>
      </c>
      <c r="R154" s="10">
        <f t="shared" si="19"/>
        <v>9.1399999999999988</v>
      </c>
      <c r="S154" s="10">
        <f t="shared" si="19"/>
        <v>59.710000000000008</v>
      </c>
      <c r="T154" s="10">
        <f t="shared" si="19"/>
        <v>13.32</v>
      </c>
      <c r="U154" s="10">
        <f t="shared" si="19"/>
        <v>114.33000000000001</v>
      </c>
    </row>
    <row r="155" spans="1:26" ht="21" customHeight="1">
      <c r="A155" s="3"/>
      <c r="B155" s="7" t="s">
        <v>32</v>
      </c>
      <c r="C155" s="7">
        <f>C154</f>
        <v>550</v>
      </c>
      <c r="D155" s="7">
        <f t="shared" ref="D155:U155" si="20">D154</f>
        <v>15.770000000000001</v>
      </c>
      <c r="E155" s="7">
        <f t="shared" si="20"/>
        <v>16.100000000000001</v>
      </c>
      <c r="F155" s="7">
        <f t="shared" si="20"/>
        <v>73.740000000000009</v>
      </c>
      <c r="G155" s="7">
        <f t="shared" si="20"/>
        <v>530.79999999999995</v>
      </c>
      <c r="H155" s="7">
        <f t="shared" si="20"/>
        <v>0.36999999999999994</v>
      </c>
      <c r="I155" s="7">
        <f t="shared" si="20"/>
        <v>0.44000000000000006</v>
      </c>
      <c r="J155" s="7">
        <f t="shared" si="20"/>
        <v>180.19</v>
      </c>
      <c r="K155" s="7">
        <f t="shared" si="20"/>
        <v>0.16</v>
      </c>
      <c r="L155" s="7">
        <f t="shared" si="20"/>
        <v>36.300000000000004</v>
      </c>
      <c r="M155" s="7">
        <f t="shared" si="20"/>
        <v>620.69000000000005</v>
      </c>
      <c r="N155" s="7">
        <f t="shared" si="20"/>
        <v>1041.0700000000002</v>
      </c>
      <c r="O155" s="7">
        <f t="shared" si="20"/>
        <v>301.33</v>
      </c>
      <c r="P155" s="7">
        <f t="shared" si="20"/>
        <v>201.41</v>
      </c>
      <c r="Q155" s="7">
        <f t="shared" si="20"/>
        <v>528.69000000000005</v>
      </c>
      <c r="R155" s="7">
        <f t="shared" si="20"/>
        <v>9.1399999999999988</v>
      </c>
      <c r="S155" s="7">
        <f t="shared" si="20"/>
        <v>59.710000000000008</v>
      </c>
      <c r="T155" s="7">
        <f t="shared" si="20"/>
        <v>13.32</v>
      </c>
      <c r="U155" s="7">
        <f t="shared" si="20"/>
        <v>114.33000000000001</v>
      </c>
    </row>
    <row r="156" spans="1:26" ht="42" customHeight="1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6" ht="18.75">
      <c r="A157" s="49" t="s">
        <v>79</v>
      </c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6" ht="32.25" customHeight="1">
      <c r="A158" s="44" t="s">
        <v>0</v>
      </c>
      <c r="B158" s="44" t="s">
        <v>83</v>
      </c>
      <c r="C158" s="57" t="s">
        <v>1</v>
      </c>
      <c r="D158" s="59" t="s">
        <v>84</v>
      </c>
      <c r="E158" s="60"/>
      <c r="F158" s="61"/>
      <c r="G158" s="51" t="s">
        <v>5</v>
      </c>
      <c r="H158" s="56" t="s">
        <v>81</v>
      </c>
      <c r="I158" s="56"/>
      <c r="J158" s="56"/>
      <c r="K158" s="56"/>
      <c r="L158" s="56"/>
      <c r="M158" s="56" t="s">
        <v>82</v>
      </c>
      <c r="N158" s="56"/>
      <c r="O158" s="56"/>
      <c r="P158" s="56"/>
      <c r="Q158" s="56"/>
      <c r="R158" s="56"/>
      <c r="S158" s="56"/>
      <c r="T158" s="56"/>
      <c r="U158" s="56"/>
    </row>
    <row r="159" spans="1:26" ht="30">
      <c r="A159" s="44"/>
      <c r="B159" s="44"/>
      <c r="C159" s="58"/>
      <c r="D159" s="15" t="s">
        <v>2</v>
      </c>
      <c r="E159" s="16" t="s">
        <v>3</v>
      </c>
      <c r="F159" s="16" t="s">
        <v>4</v>
      </c>
      <c r="G159" s="52"/>
      <c r="H159" s="17" t="s">
        <v>6</v>
      </c>
      <c r="I159" s="17" t="s">
        <v>7</v>
      </c>
      <c r="J159" s="17" t="s">
        <v>8</v>
      </c>
      <c r="K159" s="17" t="s">
        <v>9</v>
      </c>
      <c r="L159" s="17" t="s">
        <v>10</v>
      </c>
      <c r="M159" s="17" t="s">
        <v>11</v>
      </c>
      <c r="N159" s="17" t="s">
        <v>12</v>
      </c>
      <c r="O159" s="17" t="s">
        <v>13</v>
      </c>
      <c r="P159" s="17" t="s">
        <v>14</v>
      </c>
      <c r="Q159" s="17" t="s">
        <v>15</v>
      </c>
      <c r="R159" s="17" t="s">
        <v>16</v>
      </c>
      <c r="S159" s="17" t="s">
        <v>17</v>
      </c>
      <c r="T159" s="17" t="s">
        <v>18</v>
      </c>
      <c r="U159" s="17" t="s">
        <v>19</v>
      </c>
    </row>
    <row r="160" spans="1:26">
      <c r="A160" s="10"/>
      <c r="B160" s="10"/>
      <c r="C160" s="17" t="s">
        <v>20</v>
      </c>
      <c r="D160" s="17" t="s">
        <v>20</v>
      </c>
      <c r="E160" s="17" t="s">
        <v>20</v>
      </c>
      <c r="F160" s="17" t="s">
        <v>20</v>
      </c>
      <c r="G160" s="17" t="s">
        <v>21</v>
      </c>
      <c r="H160" s="17" t="s">
        <v>22</v>
      </c>
      <c r="I160" s="17" t="s">
        <v>22</v>
      </c>
      <c r="J160" s="17" t="s">
        <v>23</v>
      </c>
      <c r="K160" s="17" t="s">
        <v>24</v>
      </c>
      <c r="L160" s="17" t="s">
        <v>22</v>
      </c>
      <c r="M160" s="17" t="s">
        <v>22</v>
      </c>
      <c r="N160" s="17" t="s">
        <v>22</v>
      </c>
      <c r="O160" s="17" t="s">
        <v>22</v>
      </c>
      <c r="P160" s="17" t="s">
        <v>22</v>
      </c>
      <c r="Q160" s="17" t="s">
        <v>22</v>
      </c>
      <c r="R160" s="17" t="s">
        <v>22</v>
      </c>
      <c r="S160" s="17" t="s">
        <v>24</v>
      </c>
      <c r="T160" s="17" t="s">
        <v>24</v>
      </c>
      <c r="U160" s="17" t="s">
        <v>24</v>
      </c>
    </row>
    <row r="161" spans="1:21">
      <c r="A161" s="3"/>
      <c r="B161" s="18" t="s">
        <v>60</v>
      </c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 spans="1:21">
      <c r="A162" s="3"/>
      <c r="B162" s="10" t="s">
        <v>92</v>
      </c>
      <c r="C162" s="9" t="s">
        <v>115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</row>
    <row r="163" spans="1:21" ht="27" customHeight="1">
      <c r="A163" s="3" t="s">
        <v>36</v>
      </c>
      <c r="B163" s="5" t="s">
        <v>66</v>
      </c>
      <c r="C163" s="3">
        <v>60</v>
      </c>
      <c r="D163" s="3">
        <v>0.8</v>
      </c>
      <c r="E163" s="3">
        <v>2.7</v>
      </c>
      <c r="F163" s="3">
        <v>4.5999999999999996</v>
      </c>
      <c r="G163" s="3">
        <v>45.6</v>
      </c>
      <c r="H163" s="3">
        <v>0.01</v>
      </c>
      <c r="I163" s="3">
        <v>0.02</v>
      </c>
      <c r="J163" s="3">
        <v>0.68</v>
      </c>
      <c r="K163" s="3">
        <v>0</v>
      </c>
      <c r="L163" s="3">
        <v>2.2799999999999998</v>
      </c>
      <c r="M163" s="3">
        <v>78.77</v>
      </c>
      <c r="N163" s="3">
        <v>136.27000000000001</v>
      </c>
      <c r="O163" s="3">
        <v>19.21</v>
      </c>
      <c r="P163" s="3">
        <v>10.95</v>
      </c>
      <c r="Q163" s="3">
        <v>21.51</v>
      </c>
      <c r="R163" s="3">
        <v>0.7</v>
      </c>
      <c r="S163" s="3">
        <v>11.99</v>
      </c>
      <c r="T163" s="3">
        <v>0.35</v>
      </c>
      <c r="U163" s="3">
        <v>11.4</v>
      </c>
    </row>
    <row r="164" spans="1:21" ht="22.5" customHeight="1">
      <c r="A164" s="3" t="s">
        <v>37</v>
      </c>
      <c r="B164" s="3" t="s">
        <v>38</v>
      </c>
      <c r="C164" s="3">
        <v>150</v>
      </c>
      <c r="D164" s="3">
        <v>5.3</v>
      </c>
      <c r="E164" s="3">
        <v>4.9000000000000004</v>
      </c>
      <c r="F164" s="3">
        <v>32.799999999999997</v>
      </c>
      <c r="G164" s="3">
        <v>196.8</v>
      </c>
      <c r="H164" s="3">
        <v>0.06</v>
      </c>
      <c r="I164" s="3">
        <v>0.02</v>
      </c>
      <c r="J164" s="3">
        <v>18.36</v>
      </c>
      <c r="K164" s="3">
        <v>0.09</v>
      </c>
      <c r="L164" s="3">
        <v>0</v>
      </c>
      <c r="M164" s="3">
        <v>149.04</v>
      </c>
      <c r="N164" s="3">
        <v>53.8</v>
      </c>
      <c r="O164" s="3">
        <v>105.83</v>
      </c>
      <c r="P164" s="3">
        <v>7.19</v>
      </c>
      <c r="Q164" s="3">
        <v>40.700000000000003</v>
      </c>
      <c r="R164" s="3">
        <v>0.73</v>
      </c>
      <c r="S164" s="3">
        <v>20.77</v>
      </c>
      <c r="T164" s="3">
        <v>0.06</v>
      </c>
      <c r="U164" s="3">
        <v>11.92</v>
      </c>
    </row>
    <row r="165" spans="1:21" ht="25.5" customHeight="1">
      <c r="A165" s="4" t="s">
        <v>93</v>
      </c>
      <c r="B165" s="5" t="s">
        <v>96</v>
      </c>
      <c r="C165" s="6" t="s">
        <v>105</v>
      </c>
      <c r="D165" s="3">
        <v>9.31</v>
      </c>
      <c r="E165" s="3">
        <v>11.7</v>
      </c>
      <c r="F165" s="3">
        <v>8.42</v>
      </c>
      <c r="G165" s="3">
        <v>168.9</v>
      </c>
      <c r="H165" s="3">
        <v>0</v>
      </c>
      <c r="I165" s="3">
        <v>0</v>
      </c>
      <c r="J165" s="3">
        <v>38.450000000000003</v>
      </c>
      <c r="K165" s="3">
        <v>0.01</v>
      </c>
      <c r="L165" s="3">
        <v>1.79</v>
      </c>
      <c r="M165" s="3">
        <v>3</v>
      </c>
      <c r="N165" s="3">
        <v>43</v>
      </c>
      <c r="O165" s="3">
        <v>45.75</v>
      </c>
      <c r="P165" s="3">
        <v>35.130000000000003</v>
      </c>
      <c r="Q165" s="3">
        <v>109</v>
      </c>
      <c r="R165" s="3">
        <v>1.6</v>
      </c>
      <c r="S165" s="3">
        <v>0</v>
      </c>
      <c r="T165" s="3">
        <v>0</v>
      </c>
      <c r="U165" s="3">
        <v>0</v>
      </c>
    </row>
    <row r="166" spans="1:21" ht="18.75" customHeight="1">
      <c r="A166" s="3" t="s">
        <v>26</v>
      </c>
      <c r="B166" s="3" t="s">
        <v>63</v>
      </c>
      <c r="C166" s="3">
        <v>200</v>
      </c>
      <c r="D166" s="3">
        <v>0.98</v>
      </c>
      <c r="E166" s="3">
        <v>0.05</v>
      </c>
      <c r="F166" s="3">
        <v>15.64</v>
      </c>
      <c r="G166" s="3">
        <v>66.900000000000006</v>
      </c>
      <c r="H166" s="3">
        <v>0.01</v>
      </c>
      <c r="I166" s="3">
        <v>0.03</v>
      </c>
      <c r="J166" s="3">
        <v>69.959999999999994</v>
      </c>
      <c r="K166" s="3">
        <v>0</v>
      </c>
      <c r="L166" s="3">
        <v>0</v>
      </c>
      <c r="M166" s="3">
        <v>3</v>
      </c>
      <c r="N166" s="3">
        <v>285</v>
      </c>
      <c r="O166" s="3">
        <v>90</v>
      </c>
      <c r="P166" s="3">
        <v>18</v>
      </c>
      <c r="Q166" s="3">
        <v>25</v>
      </c>
      <c r="R166" s="3">
        <v>0.6</v>
      </c>
      <c r="S166" s="3">
        <v>0</v>
      </c>
      <c r="T166" s="3">
        <v>0</v>
      </c>
      <c r="U166" s="3">
        <v>0</v>
      </c>
    </row>
    <row r="167" spans="1:21" ht="21" customHeight="1">
      <c r="A167" s="3" t="s">
        <v>28</v>
      </c>
      <c r="B167" s="3" t="s">
        <v>30</v>
      </c>
      <c r="C167" s="3">
        <v>20</v>
      </c>
      <c r="D167" s="3">
        <v>1.3</v>
      </c>
      <c r="E167" s="3">
        <v>0.2</v>
      </c>
      <c r="F167" s="3">
        <v>6.7</v>
      </c>
      <c r="G167" s="3">
        <v>34.200000000000003</v>
      </c>
      <c r="H167" s="3">
        <v>0.04</v>
      </c>
      <c r="I167" s="3">
        <v>0.02</v>
      </c>
      <c r="J167" s="3">
        <v>0</v>
      </c>
      <c r="K167" s="3">
        <v>0</v>
      </c>
      <c r="L167" s="3">
        <v>0</v>
      </c>
      <c r="M167" s="3">
        <v>122</v>
      </c>
      <c r="N167" s="3">
        <v>49</v>
      </c>
      <c r="O167" s="3">
        <v>7</v>
      </c>
      <c r="P167" s="3">
        <v>9.4</v>
      </c>
      <c r="Q167" s="3">
        <v>31.6</v>
      </c>
      <c r="R167" s="3">
        <v>0.78</v>
      </c>
      <c r="S167" s="3">
        <v>0</v>
      </c>
      <c r="T167" s="3">
        <v>6.18</v>
      </c>
      <c r="U167" s="3">
        <v>0</v>
      </c>
    </row>
    <row r="168" spans="1:21" ht="21" customHeight="1">
      <c r="A168" s="3" t="s">
        <v>28</v>
      </c>
      <c r="B168" s="3" t="s">
        <v>29</v>
      </c>
      <c r="C168" s="3">
        <v>20</v>
      </c>
      <c r="D168" s="3">
        <v>1.52</v>
      </c>
      <c r="E168" s="3">
        <v>0.16</v>
      </c>
      <c r="F168" s="3">
        <v>9.84</v>
      </c>
      <c r="G168" s="3">
        <v>46.9</v>
      </c>
      <c r="H168" s="3">
        <v>0.02</v>
      </c>
      <c r="I168" s="3">
        <v>0.01</v>
      </c>
      <c r="J168" s="3">
        <v>0</v>
      </c>
      <c r="K168" s="3">
        <v>0</v>
      </c>
      <c r="L168" s="3">
        <v>0</v>
      </c>
      <c r="M168" s="3">
        <v>100</v>
      </c>
      <c r="N168" s="3">
        <v>19</v>
      </c>
      <c r="O168" s="3">
        <v>4</v>
      </c>
      <c r="P168" s="3">
        <v>3</v>
      </c>
      <c r="Q168" s="3">
        <v>13</v>
      </c>
      <c r="R168" s="3">
        <v>0.2</v>
      </c>
      <c r="S168" s="3">
        <v>0.64</v>
      </c>
      <c r="T168" s="3">
        <v>1.2</v>
      </c>
      <c r="U168" s="3">
        <v>2.9</v>
      </c>
    </row>
    <row r="169" spans="1:21" ht="21" customHeight="1">
      <c r="A169" s="3"/>
      <c r="B169" s="10" t="s">
        <v>31</v>
      </c>
      <c r="C169" s="10">
        <v>555</v>
      </c>
      <c r="D169" s="10">
        <f t="shared" ref="D169:U169" si="21">SUM(D163:D168)</f>
        <v>19.21</v>
      </c>
      <c r="E169" s="10">
        <f t="shared" si="21"/>
        <v>19.71</v>
      </c>
      <c r="F169" s="10">
        <f t="shared" si="21"/>
        <v>78</v>
      </c>
      <c r="G169" s="10">
        <f t="shared" si="21"/>
        <v>559.30000000000007</v>
      </c>
      <c r="H169" s="10">
        <f t="shared" si="21"/>
        <v>0.13999999999999999</v>
      </c>
      <c r="I169" s="10">
        <f t="shared" si="21"/>
        <v>0.1</v>
      </c>
      <c r="J169" s="10">
        <f t="shared" si="21"/>
        <v>127.44999999999999</v>
      </c>
      <c r="K169" s="10">
        <f t="shared" si="21"/>
        <v>9.9999999999999992E-2</v>
      </c>
      <c r="L169" s="10">
        <f t="shared" si="21"/>
        <v>4.07</v>
      </c>
      <c r="M169" s="10">
        <f t="shared" si="21"/>
        <v>455.81</v>
      </c>
      <c r="N169" s="10">
        <f t="shared" si="21"/>
        <v>586.06999999999994</v>
      </c>
      <c r="O169" s="10">
        <f t="shared" si="21"/>
        <v>271.78999999999996</v>
      </c>
      <c r="P169" s="10">
        <f t="shared" si="21"/>
        <v>83.670000000000016</v>
      </c>
      <c r="Q169" s="10">
        <f t="shared" si="21"/>
        <v>240.81</v>
      </c>
      <c r="R169" s="10">
        <f t="shared" si="21"/>
        <v>4.6100000000000003</v>
      </c>
      <c r="S169" s="10">
        <f t="shared" si="21"/>
        <v>33.4</v>
      </c>
      <c r="T169" s="10">
        <f t="shared" si="21"/>
        <v>7.79</v>
      </c>
      <c r="U169" s="10">
        <f t="shared" si="21"/>
        <v>26.22</v>
      </c>
    </row>
    <row r="170" spans="1:21" ht="21" customHeight="1">
      <c r="A170" s="3"/>
      <c r="B170" s="7" t="s">
        <v>32</v>
      </c>
      <c r="C170" s="7">
        <f>C169</f>
        <v>555</v>
      </c>
      <c r="D170" s="7">
        <f t="shared" ref="D170:U170" si="22">D169</f>
        <v>19.21</v>
      </c>
      <c r="E170" s="7">
        <f t="shared" si="22"/>
        <v>19.71</v>
      </c>
      <c r="F170" s="7">
        <f t="shared" si="22"/>
        <v>78</v>
      </c>
      <c r="G170" s="7">
        <f t="shared" si="22"/>
        <v>559.30000000000007</v>
      </c>
      <c r="H170" s="7">
        <f t="shared" si="22"/>
        <v>0.13999999999999999</v>
      </c>
      <c r="I170" s="7">
        <f t="shared" si="22"/>
        <v>0.1</v>
      </c>
      <c r="J170" s="7">
        <f t="shared" si="22"/>
        <v>127.44999999999999</v>
      </c>
      <c r="K170" s="7">
        <f t="shared" si="22"/>
        <v>9.9999999999999992E-2</v>
      </c>
      <c r="L170" s="7">
        <f t="shared" si="22"/>
        <v>4.07</v>
      </c>
      <c r="M170" s="7">
        <f t="shared" si="22"/>
        <v>455.81</v>
      </c>
      <c r="N170" s="7">
        <f t="shared" si="22"/>
        <v>586.06999999999994</v>
      </c>
      <c r="O170" s="7">
        <f t="shared" si="22"/>
        <v>271.78999999999996</v>
      </c>
      <c r="P170" s="7">
        <f t="shared" si="22"/>
        <v>83.670000000000016</v>
      </c>
      <c r="Q170" s="7">
        <f t="shared" si="22"/>
        <v>240.81</v>
      </c>
      <c r="R170" s="7">
        <f t="shared" si="22"/>
        <v>4.6100000000000003</v>
      </c>
      <c r="S170" s="7">
        <f t="shared" si="22"/>
        <v>33.4</v>
      </c>
      <c r="T170" s="7">
        <f t="shared" si="22"/>
        <v>7.79</v>
      </c>
      <c r="U170" s="7">
        <f t="shared" si="22"/>
        <v>26.22</v>
      </c>
    </row>
    <row r="171" spans="1:21" ht="34.5" customHeight="1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3"/>
      <c r="U171" s="23"/>
    </row>
    <row r="172" spans="1:21" ht="18.75">
      <c r="A172" s="50" t="s">
        <v>80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</row>
    <row r="173" spans="1:21" ht="36" customHeight="1">
      <c r="A173" s="44" t="s">
        <v>0</v>
      </c>
      <c r="B173" s="44" t="s">
        <v>83</v>
      </c>
      <c r="C173" s="57" t="s">
        <v>1</v>
      </c>
      <c r="D173" s="59" t="s">
        <v>84</v>
      </c>
      <c r="E173" s="60"/>
      <c r="F173" s="61"/>
      <c r="G173" s="51" t="s">
        <v>5</v>
      </c>
      <c r="H173" s="56" t="s">
        <v>81</v>
      </c>
      <c r="I173" s="56"/>
      <c r="J173" s="56"/>
      <c r="K173" s="56"/>
      <c r="L173" s="56"/>
      <c r="M173" s="56" t="s">
        <v>82</v>
      </c>
      <c r="N173" s="56"/>
      <c r="O173" s="56"/>
      <c r="P173" s="56"/>
      <c r="Q173" s="56"/>
      <c r="R173" s="56"/>
      <c r="S173" s="56"/>
      <c r="T173" s="56"/>
      <c r="U173" s="56"/>
    </row>
    <row r="174" spans="1:21" ht="30">
      <c r="A174" s="44"/>
      <c r="B174" s="44"/>
      <c r="C174" s="58"/>
      <c r="D174" s="15" t="s">
        <v>2</v>
      </c>
      <c r="E174" s="16" t="s">
        <v>3</v>
      </c>
      <c r="F174" s="16" t="s">
        <v>4</v>
      </c>
      <c r="G174" s="52"/>
      <c r="H174" s="17" t="s">
        <v>6</v>
      </c>
      <c r="I174" s="17" t="s">
        <v>7</v>
      </c>
      <c r="J174" s="17" t="s">
        <v>8</v>
      </c>
      <c r="K174" s="17" t="s">
        <v>9</v>
      </c>
      <c r="L174" s="17" t="s">
        <v>10</v>
      </c>
      <c r="M174" s="17" t="s">
        <v>11</v>
      </c>
      <c r="N174" s="17" t="s">
        <v>12</v>
      </c>
      <c r="O174" s="17" t="s">
        <v>13</v>
      </c>
      <c r="P174" s="17" t="s">
        <v>14</v>
      </c>
      <c r="Q174" s="17" t="s">
        <v>15</v>
      </c>
      <c r="R174" s="17" t="s">
        <v>16</v>
      </c>
      <c r="S174" s="17" t="s">
        <v>17</v>
      </c>
      <c r="T174" s="17" t="s">
        <v>18</v>
      </c>
      <c r="U174" s="17" t="s">
        <v>19</v>
      </c>
    </row>
    <row r="175" spans="1:21">
      <c r="A175" s="10"/>
      <c r="B175" s="10"/>
      <c r="C175" s="17" t="s">
        <v>20</v>
      </c>
      <c r="D175" s="17" t="s">
        <v>20</v>
      </c>
      <c r="E175" s="17" t="s">
        <v>20</v>
      </c>
      <c r="F175" s="17" t="s">
        <v>20</v>
      </c>
      <c r="G175" s="17" t="s">
        <v>21</v>
      </c>
      <c r="H175" s="17" t="s">
        <v>22</v>
      </c>
      <c r="I175" s="17" t="s">
        <v>22</v>
      </c>
      <c r="J175" s="17" t="s">
        <v>23</v>
      </c>
      <c r="K175" s="17" t="s">
        <v>24</v>
      </c>
      <c r="L175" s="17" t="s">
        <v>22</v>
      </c>
      <c r="M175" s="17" t="s">
        <v>22</v>
      </c>
      <c r="N175" s="17" t="s">
        <v>22</v>
      </c>
      <c r="O175" s="17" t="s">
        <v>22</v>
      </c>
      <c r="P175" s="17" t="s">
        <v>22</v>
      </c>
      <c r="Q175" s="17" t="s">
        <v>22</v>
      </c>
      <c r="R175" s="17" t="s">
        <v>22</v>
      </c>
      <c r="S175" s="17" t="s">
        <v>24</v>
      </c>
      <c r="T175" s="17" t="s">
        <v>24</v>
      </c>
      <c r="U175" s="17" t="s">
        <v>24</v>
      </c>
    </row>
    <row r="176" spans="1:21">
      <c r="A176" s="3"/>
      <c r="B176" s="18" t="s">
        <v>61</v>
      </c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ht="17.25" customHeight="1">
      <c r="A177" s="3"/>
      <c r="B177" s="10" t="s">
        <v>92</v>
      </c>
      <c r="C177" s="9" t="s">
        <v>115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ht="41.25" customHeight="1">
      <c r="A178" s="35" t="s">
        <v>130</v>
      </c>
      <c r="B178" s="36" t="s">
        <v>131</v>
      </c>
      <c r="C178" s="3">
        <v>60</v>
      </c>
      <c r="D178" s="3">
        <v>0.8</v>
      </c>
      <c r="E178" s="3">
        <v>6.1</v>
      </c>
      <c r="F178" s="3">
        <v>3.6</v>
      </c>
      <c r="G178" s="3">
        <v>72.5</v>
      </c>
      <c r="H178" s="3">
        <v>0.02</v>
      </c>
      <c r="I178" s="3">
        <v>0.02</v>
      </c>
      <c r="J178" s="35">
        <v>241.63</v>
      </c>
      <c r="K178" s="35">
        <v>0</v>
      </c>
      <c r="L178" s="35">
        <v>17.32</v>
      </c>
      <c r="M178" s="35">
        <v>87.51</v>
      </c>
      <c r="N178" s="35">
        <v>160.13999999999999</v>
      </c>
      <c r="O178" s="35">
        <v>23.5</v>
      </c>
      <c r="P178" s="35">
        <v>11.17</v>
      </c>
      <c r="Q178" s="35">
        <v>18.8</v>
      </c>
      <c r="R178" s="35">
        <v>0.56000000000000005</v>
      </c>
      <c r="S178" s="35">
        <v>9.8699999999999992</v>
      </c>
      <c r="T178" s="35">
        <v>0.15</v>
      </c>
      <c r="U178" s="35">
        <v>10.98</v>
      </c>
    </row>
    <row r="179" spans="1:21" ht="21" customHeight="1">
      <c r="A179" s="4" t="s">
        <v>106</v>
      </c>
      <c r="B179" s="4" t="s">
        <v>110</v>
      </c>
      <c r="C179" s="4">
        <v>150</v>
      </c>
      <c r="D179" s="3">
        <v>6.98</v>
      </c>
      <c r="E179" s="3">
        <v>8.4</v>
      </c>
      <c r="F179" s="3">
        <v>19.87</v>
      </c>
      <c r="G179" s="3">
        <v>167.3</v>
      </c>
      <c r="H179" s="3">
        <v>0.06</v>
      </c>
      <c r="I179" s="3">
        <v>0.3</v>
      </c>
      <c r="J179" s="3">
        <v>51.11</v>
      </c>
      <c r="K179" s="3">
        <v>0.16</v>
      </c>
      <c r="L179" s="3">
        <v>0</v>
      </c>
      <c r="M179" s="3">
        <v>181</v>
      </c>
      <c r="N179" s="3">
        <v>159</v>
      </c>
      <c r="O179" s="3">
        <v>223</v>
      </c>
      <c r="P179" s="3">
        <v>32</v>
      </c>
      <c r="Q179" s="3">
        <v>291</v>
      </c>
      <c r="R179" s="3">
        <v>0.8</v>
      </c>
      <c r="S179" s="3">
        <v>28.82</v>
      </c>
      <c r="T179" s="3">
        <v>39</v>
      </c>
      <c r="U179" s="3">
        <v>49.63</v>
      </c>
    </row>
    <row r="180" spans="1:21" ht="21" customHeight="1">
      <c r="A180" s="4" t="s">
        <v>28</v>
      </c>
      <c r="B180" s="4" t="s">
        <v>107</v>
      </c>
      <c r="C180" s="6">
        <v>20</v>
      </c>
      <c r="D180" s="3">
        <v>1.44</v>
      </c>
      <c r="E180" s="3">
        <v>1.7</v>
      </c>
      <c r="F180" s="3">
        <v>11.1</v>
      </c>
      <c r="G180" s="3">
        <v>65.5</v>
      </c>
      <c r="H180" s="3">
        <v>0.01</v>
      </c>
      <c r="I180" s="3">
        <v>0.06</v>
      </c>
      <c r="J180" s="3">
        <v>5.64</v>
      </c>
      <c r="K180" s="3">
        <v>0</v>
      </c>
      <c r="L180" s="3">
        <v>0</v>
      </c>
      <c r="M180" s="3">
        <v>20</v>
      </c>
      <c r="N180" s="3">
        <v>61</v>
      </c>
      <c r="O180" s="3">
        <v>54</v>
      </c>
      <c r="P180" s="3">
        <v>6</v>
      </c>
      <c r="Q180" s="3">
        <v>38</v>
      </c>
      <c r="R180" s="3">
        <v>0</v>
      </c>
      <c r="S180" s="3">
        <v>1.4</v>
      </c>
      <c r="T180" s="3">
        <v>0.5</v>
      </c>
      <c r="U180" s="3">
        <v>7</v>
      </c>
    </row>
    <row r="181" spans="1:21" ht="21" customHeight="1">
      <c r="A181" s="3" t="s">
        <v>40</v>
      </c>
      <c r="B181" s="3" t="s">
        <v>41</v>
      </c>
      <c r="C181" s="4">
        <v>207</v>
      </c>
      <c r="D181" s="3">
        <v>0.2</v>
      </c>
      <c r="E181" s="3">
        <v>0.1</v>
      </c>
      <c r="F181" s="3">
        <v>6.6</v>
      </c>
      <c r="G181" s="3">
        <v>27.9</v>
      </c>
      <c r="H181" s="3">
        <v>0</v>
      </c>
      <c r="I181" s="3">
        <v>0.01</v>
      </c>
      <c r="J181" s="3">
        <v>0.38</v>
      </c>
      <c r="K181" s="3">
        <v>0</v>
      </c>
      <c r="L181" s="3">
        <v>1.1599999999999999</v>
      </c>
      <c r="M181" s="3">
        <v>1.26</v>
      </c>
      <c r="N181" s="3">
        <v>30.23</v>
      </c>
      <c r="O181" s="3">
        <v>67</v>
      </c>
      <c r="P181" s="3">
        <v>4.5599999999999996</v>
      </c>
      <c r="Q181" s="3">
        <v>8.52</v>
      </c>
      <c r="R181" s="3">
        <v>0.77</v>
      </c>
      <c r="S181" s="3">
        <v>0.01</v>
      </c>
      <c r="T181" s="3">
        <v>0.02</v>
      </c>
      <c r="U181" s="3">
        <v>0.7</v>
      </c>
    </row>
    <row r="182" spans="1:21" ht="21" customHeight="1">
      <c r="A182" s="3" t="s">
        <v>28</v>
      </c>
      <c r="B182" s="3" t="s">
        <v>30</v>
      </c>
      <c r="C182" s="3">
        <v>20</v>
      </c>
      <c r="D182" s="3">
        <v>1.3</v>
      </c>
      <c r="E182" s="3">
        <v>0.2</v>
      </c>
      <c r="F182" s="3">
        <v>6.7</v>
      </c>
      <c r="G182" s="3">
        <v>34.200000000000003</v>
      </c>
      <c r="H182" s="3">
        <v>0.04</v>
      </c>
      <c r="I182" s="3">
        <v>0.02</v>
      </c>
      <c r="J182" s="3">
        <v>0</v>
      </c>
      <c r="K182" s="3">
        <v>0</v>
      </c>
      <c r="L182" s="3">
        <v>0</v>
      </c>
      <c r="M182" s="3">
        <v>122</v>
      </c>
      <c r="N182" s="3">
        <v>49</v>
      </c>
      <c r="O182" s="3">
        <v>7</v>
      </c>
      <c r="P182" s="3">
        <v>9.4</v>
      </c>
      <c r="Q182" s="3">
        <v>31.6</v>
      </c>
      <c r="R182" s="3">
        <v>0.78</v>
      </c>
      <c r="S182" s="3">
        <v>0</v>
      </c>
      <c r="T182" s="3">
        <v>6.18</v>
      </c>
      <c r="U182" s="3">
        <v>0</v>
      </c>
    </row>
    <row r="183" spans="1:21" ht="21" customHeight="1">
      <c r="A183" s="3" t="s">
        <v>28</v>
      </c>
      <c r="B183" s="3" t="s">
        <v>29</v>
      </c>
      <c r="C183" s="3">
        <v>20</v>
      </c>
      <c r="D183" s="3">
        <v>1.52</v>
      </c>
      <c r="E183" s="3">
        <v>0.16</v>
      </c>
      <c r="F183" s="3">
        <v>9.84</v>
      </c>
      <c r="G183" s="3">
        <v>46.9</v>
      </c>
      <c r="H183" s="3">
        <v>0.02</v>
      </c>
      <c r="I183" s="3">
        <v>0.01</v>
      </c>
      <c r="J183" s="3">
        <v>0</v>
      </c>
      <c r="K183" s="3">
        <v>0</v>
      </c>
      <c r="L183" s="3">
        <v>0</v>
      </c>
      <c r="M183" s="3">
        <v>100</v>
      </c>
      <c r="N183" s="3">
        <v>19</v>
      </c>
      <c r="O183" s="3">
        <v>4</v>
      </c>
      <c r="P183" s="3">
        <v>3</v>
      </c>
      <c r="Q183" s="3">
        <v>13</v>
      </c>
      <c r="R183" s="3">
        <v>0.2</v>
      </c>
      <c r="S183" s="3">
        <v>0.64</v>
      </c>
      <c r="T183" s="3">
        <v>1.2</v>
      </c>
      <c r="U183" s="3">
        <v>2.9</v>
      </c>
    </row>
    <row r="184" spans="1:21" ht="21" customHeight="1">
      <c r="A184" s="4" t="s">
        <v>28</v>
      </c>
      <c r="B184" s="4" t="s">
        <v>117</v>
      </c>
      <c r="C184" s="3">
        <v>30</v>
      </c>
      <c r="D184" s="3">
        <v>3.27</v>
      </c>
      <c r="E184" s="3">
        <v>0.39</v>
      </c>
      <c r="F184" s="3">
        <v>20.64</v>
      </c>
      <c r="G184" s="3">
        <v>99.1</v>
      </c>
      <c r="H184" s="3">
        <v>0.05</v>
      </c>
      <c r="I184" s="3">
        <v>0.02</v>
      </c>
      <c r="J184" s="3">
        <v>0</v>
      </c>
      <c r="K184" s="3">
        <v>0</v>
      </c>
      <c r="L184" s="3">
        <v>0</v>
      </c>
      <c r="M184" s="3">
        <v>138</v>
      </c>
      <c r="N184" s="3">
        <v>46</v>
      </c>
      <c r="O184" s="3">
        <v>8</v>
      </c>
      <c r="P184" s="3">
        <v>12</v>
      </c>
      <c r="Q184" s="3">
        <v>32</v>
      </c>
      <c r="R184" s="3">
        <v>0.8</v>
      </c>
      <c r="S184" s="3">
        <v>0</v>
      </c>
      <c r="T184" s="3">
        <v>0</v>
      </c>
      <c r="U184" s="3">
        <v>0</v>
      </c>
    </row>
    <row r="185" spans="1:21" ht="21" customHeight="1">
      <c r="A185" s="3"/>
      <c r="B185" s="10" t="s">
        <v>31</v>
      </c>
      <c r="C185" s="10">
        <f>SUM(C178:C184)</f>
        <v>507</v>
      </c>
      <c r="D185" s="10">
        <f t="shared" ref="D185:U185" si="23">SUM(D178:D184)</f>
        <v>15.51</v>
      </c>
      <c r="E185" s="10">
        <f t="shared" si="23"/>
        <v>17.05</v>
      </c>
      <c r="F185" s="10">
        <f t="shared" si="23"/>
        <v>78.350000000000009</v>
      </c>
      <c r="G185" s="10">
        <f t="shared" si="23"/>
        <v>513.4</v>
      </c>
      <c r="H185" s="10">
        <f t="shared" si="23"/>
        <v>0.2</v>
      </c>
      <c r="I185" s="10">
        <f t="shared" si="23"/>
        <v>0.44000000000000006</v>
      </c>
      <c r="J185" s="10">
        <f t="shared" si="23"/>
        <v>298.76</v>
      </c>
      <c r="K185" s="10">
        <f t="shared" si="23"/>
        <v>0.16</v>
      </c>
      <c r="L185" s="10">
        <f t="shared" si="23"/>
        <v>18.48</v>
      </c>
      <c r="M185" s="10">
        <f t="shared" si="23"/>
        <v>649.77</v>
      </c>
      <c r="N185" s="10">
        <f t="shared" si="23"/>
        <v>524.37</v>
      </c>
      <c r="O185" s="10">
        <f t="shared" si="23"/>
        <v>386.5</v>
      </c>
      <c r="P185" s="10">
        <f t="shared" si="23"/>
        <v>78.13</v>
      </c>
      <c r="Q185" s="10">
        <f t="shared" si="23"/>
        <v>432.92</v>
      </c>
      <c r="R185" s="10">
        <f t="shared" si="23"/>
        <v>3.91</v>
      </c>
      <c r="S185" s="10">
        <f t="shared" si="23"/>
        <v>40.739999999999995</v>
      </c>
      <c r="T185" s="10">
        <f t="shared" si="23"/>
        <v>47.050000000000004</v>
      </c>
      <c r="U185" s="10">
        <f t="shared" si="23"/>
        <v>71.210000000000008</v>
      </c>
    </row>
    <row r="186" spans="1:21" ht="21" customHeight="1">
      <c r="A186" s="3"/>
      <c r="B186" s="7" t="s">
        <v>32</v>
      </c>
      <c r="C186" s="7">
        <f>C185</f>
        <v>507</v>
      </c>
      <c r="D186" s="7">
        <f>D185</f>
        <v>15.51</v>
      </c>
      <c r="E186" s="7">
        <f t="shared" ref="E186:U186" si="24">E185</f>
        <v>17.05</v>
      </c>
      <c r="F186" s="7">
        <f t="shared" si="24"/>
        <v>78.350000000000009</v>
      </c>
      <c r="G186" s="7">
        <f>G185</f>
        <v>513.4</v>
      </c>
      <c r="H186" s="7">
        <f t="shared" si="24"/>
        <v>0.2</v>
      </c>
      <c r="I186" s="7">
        <f t="shared" si="24"/>
        <v>0.44000000000000006</v>
      </c>
      <c r="J186" s="7">
        <f t="shared" si="24"/>
        <v>298.76</v>
      </c>
      <c r="K186" s="7">
        <f t="shared" si="24"/>
        <v>0.16</v>
      </c>
      <c r="L186" s="7">
        <f t="shared" si="24"/>
        <v>18.48</v>
      </c>
      <c r="M186" s="7">
        <f t="shared" si="24"/>
        <v>649.77</v>
      </c>
      <c r="N186" s="7">
        <f t="shared" si="24"/>
        <v>524.37</v>
      </c>
      <c r="O186" s="7">
        <f t="shared" si="24"/>
        <v>386.5</v>
      </c>
      <c r="P186" s="7">
        <f t="shared" si="24"/>
        <v>78.13</v>
      </c>
      <c r="Q186" s="7">
        <f t="shared" si="24"/>
        <v>432.92</v>
      </c>
      <c r="R186" s="7">
        <f t="shared" si="24"/>
        <v>3.91</v>
      </c>
      <c r="S186" s="7">
        <f t="shared" si="24"/>
        <v>40.739999999999995</v>
      </c>
      <c r="T186" s="7">
        <f t="shared" si="24"/>
        <v>47.050000000000004</v>
      </c>
      <c r="U186" s="7">
        <f t="shared" si="24"/>
        <v>71.210000000000008</v>
      </c>
    </row>
    <row r="187" spans="1:21" ht="21" customHeight="1"/>
    <row r="188" spans="1:21">
      <c r="A188" s="27"/>
      <c r="B188" s="27"/>
      <c r="C188" s="27"/>
      <c r="D188" s="55" t="s">
        <v>91</v>
      </c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27"/>
      <c r="Q188" s="27"/>
      <c r="R188" s="27"/>
      <c r="S188" s="27"/>
      <c r="T188" s="27"/>
      <c r="U188" s="27"/>
    </row>
    <row r="189" spans="1:2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27"/>
      <c r="U189" s="27"/>
    </row>
    <row r="190" spans="1:21" ht="15.75">
      <c r="A190" s="27"/>
      <c r="B190" s="54" t="s">
        <v>85</v>
      </c>
      <c r="C190" s="44" t="s">
        <v>84</v>
      </c>
      <c r="D190" s="44"/>
      <c r="E190" s="44"/>
      <c r="F190" s="51" t="s">
        <v>5</v>
      </c>
      <c r="G190" s="53" t="s">
        <v>81</v>
      </c>
      <c r="H190" s="53"/>
      <c r="I190" s="53"/>
      <c r="J190" s="53"/>
      <c r="K190" s="53"/>
      <c r="L190" s="53" t="s">
        <v>82</v>
      </c>
      <c r="M190" s="53"/>
      <c r="N190" s="53"/>
      <c r="O190" s="53"/>
      <c r="P190" s="53"/>
      <c r="Q190" s="53"/>
      <c r="R190" s="53"/>
      <c r="S190" s="53"/>
      <c r="T190" s="53"/>
      <c r="U190" s="27"/>
    </row>
    <row r="191" spans="1:21" ht="30">
      <c r="A191" s="27"/>
      <c r="B191" s="54"/>
      <c r="C191" s="30" t="s">
        <v>2</v>
      </c>
      <c r="D191" s="31" t="s">
        <v>3</v>
      </c>
      <c r="E191" s="31" t="s">
        <v>4</v>
      </c>
      <c r="F191" s="52"/>
      <c r="G191" s="17" t="s">
        <v>6</v>
      </c>
      <c r="H191" s="17" t="s">
        <v>7</v>
      </c>
      <c r="I191" s="17" t="s">
        <v>8</v>
      </c>
      <c r="J191" s="17" t="s">
        <v>9</v>
      </c>
      <c r="K191" s="17" t="s">
        <v>10</v>
      </c>
      <c r="L191" s="17" t="s">
        <v>11</v>
      </c>
      <c r="M191" s="17" t="s">
        <v>12</v>
      </c>
      <c r="N191" s="17" t="s">
        <v>13</v>
      </c>
      <c r="O191" s="17" t="s">
        <v>14</v>
      </c>
      <c r="P191" s="17" t="s">
        <v>15</v>
      </c>
      <c r="Q191" s="17" t="s">
        <v>16</v>
      </c>
      <c r="R191" s="17" t="s">
        <v>17</v>
      </c>
      <c r="S191" s="17" t="s">
        <v>18</v>
      </c>
      <c r="T191" s="17" t="s">
        <v>19</v>
      </c>
      <c r="U191" s="27"/>
    </row>
    <row r="192" spans="1:21">
      <c r="B192" s="54"/>
      <c r="C192" s="17" t="s">
        <v>20</v>
      </c>
      <c r="D192" s="17" t="s">
        <v>20</v>
      </c>
      <c r="E192" s="17" t="s">
        <v>20</v>
      </c>
      <c r="F192" s="32" t="s">
        <v>21</v>
      </c>
      <c r="G192" s="17" t="s">
        <v>22</v>
      </c>
      <c r="H192" s="17" t="s">
        <v>22</v>
      </c>
      <c r="I192" s="17" t="s">
        <v>23</v>
      </c>
      <c r="J192" s="17" t="s">
        <v>24</v>
      </c>
      <c r="K192" s="17" t="s">
        <v>22</v>
      </c>
      <c r="L192" s="17" t="s">
        <v>22</v>
      </c>
      <c r="M192" s="17" t="s">
        <v>22</v>
      </c>
      <c r="N192" s="17" t="s">
        <v>22</v>
      </c>
      <c r="O192" s="17" t="s">
        <v>22</v>
      </c>
      <c r="P192" s="17" t="s">
        <v>22</v>
      </c>
      <c r="Q192" s="17" t="s">
        <v>22</v>
      </c>
      <c r="R192" s="17" t="s">
        <v>24</v>
      </c>
      <c r="S192" s="17" t="s">
        <v>24</v>
      </c>
      <c r="T192" s="17" t="s">
        <v>24</v>
      </c>
    </row>
    <row r="193" spans="2:21">
      <c r="B193" s="4" t="s">
        <v>86</v>
      </c>
      <c r="C193" s="33">
        <f t="shared" ref="C193:T193" si="25">D20+D35+D50+D66+D80+D96+D110+D125+D140+D155+D170+D186</f>
        <v>216.4</v>
      </c>
      <c r="D193" s="33">
        <f t="shared" si="25"/>
        <v>226.13</v>
      </c>
      <c r="E193" s="33">
        <f t="shared" si="25"/>
        <v>937.30000000000007</v>
      </c>
      <c r="F193" s="33">
        <f t="shared" si="25"/>
        <v>6680.79</v>
      </c>
      <c r="G193" s="33">
        <f t="shared" si="25"/>
        <v>2.7900000000000005</v>
      </c>
      <c r="H193" s="33">
        <f t="shared" si="25"/>
        <v>2.8000000000000003</v>
      </c>
      <c r="I193" s="33">
        <f t="shared" si="25"/>
        <v>4040.2199999999993</v>
      </c>
      <c r="J193" s="33">
        <f t="shared" si="25"/>
        <v>1.51</v>
      </c>
      <c r="K193" s="33">
        <f t="shared" si="25"/>
        <v>213.14</v>
      </c>
      <c r="L193" s="33">
        <f t="shared" si="25"/>
        <v>6598.09</v>
      </c>
      <c r="M193" s="33">
        <f t="shared" si="25"/>
        <v>8381.7200000000012</v>
      </c>
      <c r="N193" s="33">
        <f t="shared" si="25"/>
        <v>2900.37</v>
      </c>
      <c r="O193" s="33">
        <f t="shared" si="25"/>
        <v>1218.8400000000001</v>
      </c>
      <c r="P193" s="33">
        <f t="shared" si="25"/>
        <v>3984.58</v>
      </c>
      <c r="Q193" s="33">
        <f t="shared" si="25"/>
        <v>60.55</v>
      </c>
      <c r="R193" s="33">
        <f t="shared" si="25"/>
        <v>649.51</v>
      </c>
      <c r="S193" s="33">
        <f t="shared" si="25"/>
        <v>230.08999999999997</v>
      </c>
      <c r="T193" s="33">
        <f t="shared" si="25"/>
        <v>1385.81</v>
      </c>
      <c r="U193" s="12"/>
    </row>
    <row r="194" spans="2:21" ht="15" customHeight="1">
      <c r="B194" s="4" t="s">
        <v>87</v>
      </c>
      <c r="C194" s="34">
        <f>C193/12</f>
        <v>18.033333333333335</v>
      </c>
      <c r="D194" s="34">
        <f t="shared" ref="D194:T194" si="26">D193/12</f>
        <v>18.844166666666666</v>
      </c>
      <c r="E194" s="33">
        <f t="shared" si="26"/>
        <v>78.108333333333334</v>
      </c>
      <c r="F194" s="33">
        <f>F193/12</f>
        <v>556.73249999999996</v>
      </c>
      <c r="G194" s="34">
        <f t="shared" si="26"/>
        <v>0.23250000000000004</v>
      </c>
      <c r="H194" s="34">
        <f t="shared" si="26"/>
        <v>0.23333333333333336</v>
      </c>
      <c r="I194" s="33">
        <f t="shared" si="26"/>
        <v>336.68499999999995</v>
      </c>
      <c r="J194" s="34">
        <f t="shared" si="26"/>
        <v>0.12583333333333332</v>
      </c>
      <c r="K194" s="33">
        <f t="shared" si="26"/>
        <v>17.761666666666667</v>
      </c>
      <c r="L194" s="33">
        <f t="shared" si="26"/>
        <v>549.84083333333331</v>
      </c>
      <c r="M194" s="33">
        <f t="shared" si="26"/>
        <v>698.4766666666668</v>
      </c>
      <c r="N194" s="33">
        <f t="shared" si="26"/>
        <v>241.69749999999999</v>
      </c>
      <c r="O194" s="33">
        <f t="shared" si="26"/>
        <v>101.57000000000001</v>
      </c>
      <c r="P194" s="33">
        <f t="shared" si="26"/>
        <v>332.04833333333335</v>
      </c>
      <c r="Q194" s="34">
        <f t="shared" si="26"/>
        <v>5.0458333333333334</v>
      </c>
      <c r="R194" s="33">
        <f t="shared" si="26"/>
        <v>54.125833333333333</v>
      </c>
      <c r="S194" s="33">
        <f t="shared" si="26"/>
        <v>19.174166666666665</v>
      </c>
      <c r="T194" s="33">
        <f t="shared" si="26"/>
        <v>115.48416666666667</v>
      </c>
      <c r="U194" s="12"/>
    </row>
    <row r="195" spans="2:21" ht="43.5" customHeight="1">
      <c r="B195" s="5" t="s">
        <v>88</v>
      </c>
      <c r="C195" s="39">
        <v>13.47</v>
      </c>
      <c r="D195" s="39">
        <f>D193*9/F193*100</f>
        <v>30.463014104619361</v>
      </c>
      <c r="E195" s="39">
        <f>E193*4*100/F193</f>
        <v>56.119111661944174</v>
      </c>
      <c r="F195" s="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2:21" ht="13.5" customHeight="1"/>
    <row r="197" spans="2:21" ht="13.5" customHeight="1">
      <c r="C197" s="46" t="s">
        <v>89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</row>
    <row r="198" spans="2:21" ht="13.5" customHeight="1"/>
    <row r="199" spans="2:21" ht="13.5" customHeight="1">
      <c r="B199" s="10" t="s">
        <v>90</v>
      </c>
      <c r="C199" s="44" t="s">
        <v>92</v>
      </c>
      <c r="D199" s="44"/>
    </row>
    <row r="200" spans="2:21" ht="13.5" customHeight="1">
      <c r="B200" s="4" t="s">
        <v>116</v>
      </c>
      <c r="C200" s="45">
        <f>(C186+C170+C155+C140+C125+C110+C96+C80+C66+C50+C35+C20)/12</f>
        <v>573.83333333333337</v>
      </c>
      <c r="D200" s="45"/>
    </row>
    <row r="201" spans="2:21" ht="13.5" customHeight="1"/>
    <row r="202" spans="2:21" ht="13.5" customHeight="1">
      <c r="B202" s="47" t="s">
        <v>138</v>
      </c>
      <c r="C202" s="48"/>
      <c r="D202" s="48"/>
      <c r="E202" s="48"/>
      <c r="F202" s="48"/>
      <c r="G202" s="48"/>
      <c r="H202" s="48"/>
      <c r="I202" s="48"/>
      <c r="J202" s="48"/>
    </row>
  </sheetData>
  <sheetProtection formatCells="0" formatColumns="0" formatRows="0" insertColumns="0" insertRows="0" insertHyperlinks="0" deleteColumns="0" deleteRows="0" sort="0" autoFilter="0" pivotTables="0"/>
  <mergeCells count="114">
    <mergeCell ref="H23:L23"/>
    <mergeCell ref="M23:U23"/>
    <mergeCell ref="A38:A39"/>
    <mergeCell ref="B38:B39"/>
    <mergeCell ref="C38:C39"/>
    <mergeCell ref="D38:F38"/>
    <mergeCell ref="A1:B1"/>
    <mergeCell ref="O1:U1"/>
    <mergeCell ref="O2:U2"/>
    <mergeCell ref="O3:U3"/>
    <mergeCell ref="M38:U38"/>
    <mergeCell ref="A37:U37"/>
    <mergeCell ref="A23:A24"/>
    <mergeCell ref="B23:B24"/>
    <mergeCell ref="C23:C24"/>
    <mergeCell ref="D23:F23"/>
    <mergeCell ref="G23:G24"/>
    <mergeCell ref="G38:G39"/>
    <mergeCell ref="H38:L38"/>
    <mergeCell ref="A6:U6"/>
    <mergeCell ref="A8:U8"/>
    <mergeCell ref="A22:U22"/>
    <mergeCell ref="H9:L9"/>
    <mergeCell ref="M9:U9"/>
    <mergeCell ref="D53:F53"/>
    <mergeCell ref="G53:G54"/>
    <mergeCell ref="H53:L53"/>
    <mergeCell ref="M53:U53"/>
    <mergeCell ref="A82:U82"/>
    <mergeCell ref="D83:F83"/>
    <mergeCell ref="G83:G84"/>
    <mergeCell ref="H83:L83"/>
    <mergeCell ref="M83:U83"/>
    <mergeCell ref="H69:L69"/>
    <mergeCell ref="G9:G10"/>
    <mergeCell ref="C9:C10"/>
    <mergeCell ref="B9:B10"/>
    <mergeCell ref="A9:A10"/>
    <mergeCell ref="D9:F9"/>
    <mergeCell ref="A98:U98"/>
    <mergeCell ref="A112:U112"/>
    <mergeCell ref="A127:U127"/>
    <mergeCell ref="A142:U142"/>
    <mergeCell ref="M128:U128"/>
    <mergeCell ref="A83:A84"/>
    <mergeCell ref="A52:U52"/>
    <mergeCell ref="A68:U68"/>
    <mergeCell ref="A69:A70"/>
    <mergeCell ref="B69:B70"/>
    <mergeCell ref="C69:C70"/>
    <mergeCell ref="D69:F69"/>
    <mergeCell ref="G69:G70"/>
    <mergeCell ref="B83:B84"/>
    <mergeCell ref="C83:C84"/>
    <mergeCell ref="M69:U69"/>
    <mergeCell ref="A53:A54"/>
    <mergeCell ref="B53:B54"/>
    <mergeCell ref="C53:C54"/>
    <mergeCell ref="G113:G114"/>
    <mergeCell ref="H113:L113"/>
    <mergeCell ref="M113:U113"/>
    <mergeCell ref="A99:A100"/>
    <mergeCell ref="B99:B100"/>
    <mergeCell ref="C99:C100"/>
    <mergeCell ref="D99:F99"/>
    <mergeCell ref="G99:G100"/>
    <mergeCell ref="H99:L99"/>
    <mergeCell ref="M99:U99"/>
    <mergeCell ref="A113:A114"/>
    <mergeCell ref="B113:B114"/>
    <mergeCell ref="C113:C114"/>
    <mergeCell ref="D113:F113"/>
    <mergeCell ref="A158:A159"/>
    <mergeCell ref="B158:B159"/>
    <mergeCell ref="C158:C159"/>
    <mergeCell ref="D158:F158"/>
    <mergeCell ref="G158:G159"/>
    <mergeCell ref="G143:G144"/>
    <mergeCell ref="H143:L143"/>
    <mergeCell ref="M143:U143"/>
    <mergeCell ref="B128:B129"/>
    <mergeCell ref="C128:C129"/>
    <mergeCell ref="D128:F128"/>
    <mergeCell ref="G128:G129"/>
    <mergeCell ref="H128:L128"/>
    <mergeCell ref="A143:A144"/>
    <mergeCell ref="B143:B144"/>
    <mergeCell ref="C143:C144"/>
    <mergeCell ref="D143:F143"/>
    <mergeCell ref="A128:A129"/>
    <mergeCell ref="A2:G2"/>
    <mergeCell ref="A3:G3"/>
    <mergeCell ref="C199:D199"/>
    <mergeCell ref="C200:D200"/>
    <mergeCell ref="C197:T197"/>
    <mergeCell ref="B202:J202"/>
    <mergeCell ref="A157:U157"/>
    <mergeCell ref="A172:U172"/>
    <mergeCell ref="C190:E190"/>
    <mergeCell ref="F190:F191"/>
    <mergeCell ref="G190:K190"/>
    <mergeCell ref="L190:T190"/>
    <mergeCell ref="B190:B192"/>
    <mergeCell ref="D188:O188"/>
    <mergeCell ref="A189:S189"/>
    <mergeCell ref="H158:L158"/>
    <mergeCell ref="M158:U158"/>
    <mergeCell ref="A173:A174"/>
    <mergeCell ref="B173:B174"/>
    <mergeCell ref="C173:C174"/>
    <mergeCell ref="D173:F173"/>
    <mergeCell ref="G173:G174"/>
    <mergeCell ref="H173:L173"/>
    <mergeCell ref="M173:U173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&amp;R&amp;12&amp;P</oddFooter>
  </headerFooter>
  <rowBreaks count="11" manualBreakCount="11">
    <brk id="21" max="20" man="1"/>
    <brk id="36" max="20" man="1"/>
    <brk id="51" max="20" man="1"/>
    <brk id="67" max="20" man="1"/>
    <brk id="81" max="20" man="1"/>
    <brk id="97" max="20" man="1"/>
    <brk id="111" max="20" man="1"/>
    <brk id="126" max="20" man="1"/>
    <brk id="141" max="20" man="1"/>
    <brk id="156" max="20" man="1"/>
    <brk id="17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7-10</vt:lpstr>
      <vt:lpstr>' 7-10'!Область_печати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2021-12-03T11:15:38Z</cp:lastPrinted>
  <dcterms:created xsi:type="dcterms:W3CDTF">2021-09-10T05:35:55Z</dcterms:created>
  <dcterms:modified xsi:type="dcterms:W3CDTF">2024-09-10T10:20:39Z</dcterms:modified>
  <cp:category/>
</cp:coreProperties>
</file>